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Петрожицкая_А_Ю\Desktop\Отчет по ИП 4 квартал 2022 год\"/>
    </mc:Choice>
  </mc:AlternateContent>
  <bookViews>
    <workbookView xWindow="-120" yWindow="-120" windowWidth="29040" windowHeight="15840" tabRatio="859" firstSheet="5" activeTab="9"/>
  </bookViews>
  <sheets>
    <sheet name="1. паспорт местоположение" sheetId="7" r:id="rId1"/>
    <sheet name="2. паспорт  ТП" sheetId="12" r:id="rId2"/>
    <sheet name="3.2 паспорт Техсостояние ЛЭП" sheetId="14" r:id="rId3"/>
    <sheet name="3.3 паспорт описание" sheetId="6" r:id="rId4"/>
    <sheet name="3.4. Паспорт надежность" sheetId="17" r:id="rId5"/>
    <sheet name="4. паспортбюджет" sheetId="10" r:id="rId6"/>
    <sheet name="5. Ан. эк. эффект" sheetId="24"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ЛСР" sheetId="26" r:id="rId12"/>
    <sheet name="10. Схема" sheetId="23" r:id="rId13"/>
  </sheets>
  <externalReferences>
    <externalReference r:id="rId14"/>
    <externalReference r:id="rId15"/>
    <externalReference r:id="rId16"/>
  </externalReferences>
  <definedNames>
    <definedName name="Print_Area" localSheetId="11">'9. ЛСР'!A:N</definedName>
    <definedName name="Print_Titles" localSheetId="11">'9. ЛСР'!38:38</definedName>
    <definedName name="группа_инвестпроекта" localSheetId="6">'[1]выпадающие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Titles" localSheetId="11">'9. ЛСР'!$38:$38</definedName>
    <definedName name="_xlnm.Print_Area" localSheetId="0">'1. паспорт местоположение'!$A$1:$C$49</definedName>
    <definedName name="_xlnm.Print_Area" localSheetId="1">'2. паспорт  ТП'!$A$1:$S$22</definedName>
    <definedName name="_xlnm.Print_Area" localSheetId="2">'3.2 паспорт Техсостояние ЛЭП'!$A$1:$AA$25</definedName>
    <definedName name="_xlnm.Print_Area" localSheetId="3">'3.3 паспорт описание'!$A$1:$C$30</definedName>
    <definedName name="_xlnm.Print_Area" localSheetId="4">'3.4. Паспорт надежность'!$A$1:$Z$26</definedName>
    <definedName name="_xlnm.Print_Area" localSheetId="5">'4. паспортбюджет'!$A$1:$O$22</definedName>
    <definedName name="_xlnm.Print_Area" localSheetId="6">'5. Ан. эк. эффект'!$A$1:$P$56</definedName>
    <definedName name="_xlnm.Print_Area" localSheetId="7">'6.1. Паспорт сетевой график'!$A$1:$L$54</definedName>
    <definedName name="_xlnm.Print_Area" localSheetId="8">'6.2. Паспорт фин осв ввод'!$A$1:$U$64</definedName>
    <definedName name="подразделение1" localSheetId="6">'[1]выпадающие списки'!$E$38:$E$51</definedName>
    <definedName name="подразделение1">'[2]выпадающие списки (скрытый)'!$E$45:$E$58</definedName>
    <definedName name="стадии" localSheetId="6">'[1]выпадающие списки'!$E$55:$E$60</definedName>
    <definedName name="тип" localSheetId="6">'[1]выпадающие списки'!$E$75:$E$78</definedName>
    <definedName name="фактическаястадия" localSheetId="6">'[1]выпадающие списки'!$I$75:$I$78</definedName>
    <definedName name="Цели" localSheetId="6">'[1]выпадающие списки'!$E$65:$E$71</definedName>
    <definedName name="Цели">'[2]выпадающие списки (скрытый)'!$E$73:$E$82</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48" i="24" l="1"/>
  <c r="L48" i="24"/>
  <c r="K48" i="24"/>
  <c r="J48" i="24"/>
  <c r="I48" i="24"/>
  <c r="H48" i="24"/>
  <c r="G48" i="24"/>
  <c r="F48" i="24"/>
  <c r="E48" i="24"/>
  <c r="D48" i="24"/>
  <c r="E45" i="24"/>
  <c r="E39" i="24"/>
  <c r="D39" i="24"/>
  <c r="M34" i="24"/>
  <c r="L34" i="24"/>
  <c r="K34" i="24"/>
  <c r="J34" i="24"/>
  <c r="I34" i="24"/>
  <c r="H34" i="24"/>
  <c r="G34" i="24"/>
  <c r="F34" i="24"/>
  <c r="E34" i="24"/>
  <c r="D34" i="24"/>
  <c r="E32" i="24"/>
  <c r="F32" i="24" s="1"/>
  <c r="F38" i="24" s="1"/>
  <c r="D32" i="24"/>
  <c r="C25" i="24"/>
  <c r="C24" i="24"/>
  <c r="D45" i="24"/>
  <c r="B9" i="24"/>
  <c r="F39" i="24" l="1"/>
  <c r="E38" i="24"/>
  <c r="D35" i="24"/>
  <c r="C23" i="24"/>
  <c r="D37" i="24" s="1"/>
  <c r="G3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8" i="24" l="1"/>
  <c r="H32" i="24"/>
  <c r="G39" i="24"/>
  <c r="G37" i="24"/>
  <c r="G36" i="24" s="1"/>
  <c r="D36" i="24"/>
  <c r="E37" i="24"/>
  <c r="E36" i="24" s="1"/>
  <c r="F37" i="24"/>
  <c r="F36" i="24" s="1"/>
  <c r="G35" i="24"/>
  <c r="F35" i="24"/>
  <c r="D40" i="24"/>
  <c r="D44" i="24" s="1"/>
  <c r="D46" i="24" s="1"/>
  <c r="E35" i="24"/>
  <c r="F40" i="24" l="1"/>
  <c r="F44" i="24" s="1"/>
  <c r="F46" i="24" s="1"/>
  <c r="F49" i="24" s="1"/>
  <c r="H38" i="24"/>
  <c r="I32" i="24"/>
  <c r="E40" i="24"/>
  <c r="E44" i="24" s="1"/>
  <c r="E46" i="24" s="1"/>
  <c r="E49" i="24" s="1"/>
  <c r="H37" i="24"/>
  <c r="D49" i="24"/>
  <c r="D47" i="24"/>
  <c r="H35" i="24"/>
  <c r="G40" i="24"/>
  <c r="G44" i="24" s="1"/>
  <c r="G46" i="24" s="1"/>
  <c r="G49" i="24" s="1"/>
  <c r="H39" i="24"/>
  <c r="I39" i="24" l="1"/>
  <c r="H36" i="24"/>
  <c r="H40" i="24" s="1"/>
  <c r="H44" i="24" s="1"/>
  <c r="H46" i="24" s="1"/>
  <c r="E47" i="24"/>
  <c r="D50" i="24"/>
  <c r="J32" i="24"/>
  <c r="I38" i="24"/>
  <c r="I37" i="24"/>
  <c r="I35" i="24"/>
  <c r="H49" i="24" l="1"/>
  <c r="J38" i="24"/>
  <c r="K32" i="24"/>
  <c r="J37" i="24"/>
  <c r="J36" i="24" s="1"/>
  <c r="J35" i="24"/>
  <c r="F47" i="24"/>
  <c r="E50" i="24"/>
  <c r="I36" i="24"/>
  <c r="I40" i="24" s="1"/>
  <c r="I44" i="24" s="1"/>
  <c r="I46" i="24" s="1"/>
  <c r="I49" i="24" s="1"/>
  <c r="J39" i="24"/>
  <c r="K39" i="24" l="1"/>
  <c r="K38" i="24"/>
  <c r="L32" i="24"/>
  <c r="K35" i="24"/>
  <c r="K37" i="24"/>
  <c r="K36" i="24" s="1"/>
  <c r="G47" i="24"/>
  <c r="F50" i="24"/>
  <c r="J40" i="24"/>
  <c r="J44" i="24" s="1"/>
  <c r="J46" i="24" s="1"/>
  <c r="J49" i="24" s="1"/>
  <c r="K40" i="24" l="1"/>
  <c r="K44" i="24" s="1"/>
  <c r="K46" i="24" s="1"/>
  <c r="K49" i="24" s="1"/>
  <c r="H47" i="24"/>
  <c r="G50" i="24"/>
  <c r="L38" i="24"/>
  <c r="M32" i="24"/>
  <c r="L37" i="24"/>
  <c r="L35" i="24"/>
  <c r="L39" i="24"/>
  <c r="M39" i="24" l="1"/>
  <c r="I47" i="24"/>
  <c r="H50" i="24"/>
  <c r="L36" i="24"/>
  <c r="L40" i="24" s="1"/>
  <c r="L44" i="24" s="1"/>
  <c r="L46" i="24" s="1"/>
  <c r="L49" i="24" s="1"/>
  <c r="M38" i="24"/>
  <c r="M35" i="24"/>
  <c r="M37" i="24"/>
  <c r="M36" i="24" l="1"/>
  <c r="M40" i="24" s="1"/>
  <c r="M44" i="24" s="1"/>
  <c r="M46" i="24" s="1"/>
  <c r="J47" i="24"/>
  <c r="I50" i="24"/>
  <c r="K47" i="24" l="1"/>
  <c r="J50" i="24"/>
  <c r="M49" i="24"/>
  <c r="D53" i="24" s="1"/>
  <c r="D54" i="24"/>
  <c r="L47" i="24" l="1"/>
  <c r="K50" i="24"/>
  <c r="M47" i="24" l="1"/>
  <c r="L50" i="24"/>
  <c r="D55" i="24" l="1"/>
  <c r="M50" i="24"/>
  <c r="D56" i="24" s="1"/>
</calcChain>
</file>

<file path=xl/sharedStrings.xml><?xml version="1.0" encoding="utf-8"?>
<sst xmlns="http://schemas.openxmlformats.org/spreadsheetml/2006/main" count="3334" uniqueCount="1001">
  <si>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</si>
  <si>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</si>
  <si>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</si>
  <si>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</si>
  <si>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</si>
  <si>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</si>
  <si>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</si>
  <si>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</si>
  <si>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</si>
  <si>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</si>
  <si>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</si>
  <si>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</si>
  <si>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</si>
  <si>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</si>
  <si>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</si>
  <si>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</si>
  <si>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</si>
  <si>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</si>
  <si>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</si>
  <si>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</si>
  <si>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</si>
  <si>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</si>
  <si>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</si>
  <si>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</si>
  <si>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</si>
  <si>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</si>
  <si>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</si>
  <si>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</si>
  <si>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</si>
  <si>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</si>
  <si>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</si>
  <si>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</si>
  <si>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</si>
  <si>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</si>
  <si>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</si>
  <si>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</si>
  <si>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</si>
  <si>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</si>
  <si>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</si>
  <si>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</si>
  <si>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</si>
  <si>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</si>
  <si>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</si>
  <si>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</si>
  <si>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</si>
  <si>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</si>
  <si>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</si>
  <si>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</si>
  <si>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</si>
  <si>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</si>
  <si>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</si>
  <si>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</si>
  <si>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</si>
  <si>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</si>
  <si>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</si>
  <si>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</si>
  <si>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</si>
  <si>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</si>
  <si>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</si>
  <si>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</si>
  <si>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</si>
  <si>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</si>
  <si>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</si>
  <si>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</si>
  <si>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</si>
  <si>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</si>
  <si>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</si>
  <si>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</si>
  <si>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</si>
  <si>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</si>
  <si>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</si>
  <si>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</si>
  <si>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</si>
  <si>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</si>
  <si>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</si>
  <si>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</si>
  <si>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</si>
  <si>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</si>
  <si>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</si>
  <si>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</si>
  <si>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</si>
  <si>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</si>
  <si>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</si>
  <si>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</si>
  <si>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</si>
  <si>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</si>
  <si>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</si>
  <si>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</si>
  <si>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</si>
  <si>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</si>
  <si>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</si>
  <si>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</si>
  <si>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</si>
  <si>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</si>
  <si>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</si>
  <si>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</si>
  <si>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</si>
  <si>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</si>
  <si>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</si>
  <si>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</si>
  <si>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</si>
  <si>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</si>
  <si>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</si>
  <si>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</si>
  <si>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</si>
  <si>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</si>
  <si>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</si>
  <si>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</si>
  <si>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</si>
  <si>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</si>
  <si>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</si>
  <si>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</si>
  <si>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</si>
  <si>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</si>
  <si>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</si>
  <si>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</si>
  <si>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</si>
  <si>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</si>
  <si>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</si>
  <si>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</si>
  <si>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</si>
  <si>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</si>
  <si>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</si>
  <si>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</si>
  <si>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</si>
  <si>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</si>
  <si>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</si>
  <si>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</si>
  <si>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</si>
  <si>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</si>
  <si>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</si>
  <si>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</si>
  <si>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</si>
  <si>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</si>
  <si>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</si>
  <si>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</si>
  <si>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</si>
  <si>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</si>
  <si>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</si>
  <si>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</si>
  <si>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</si>
  <si>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</si>
  <si>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</si>
  <si>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</si>
  <si>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</si>
  <si>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</si>
  <si>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</si>
  <si>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</si>
  <si>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</si>
  <si>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</si>
  <si>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</si>
  <si>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</si>
  <si>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</si>
  <si>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</si>
  <si>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</si>
  <si>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</si>
  <si>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</si>
  <si>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</si>
  <si>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</si>
  <si>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</si>
  <si>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</si>
  <si>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</si>
  <si>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</si>
  <si>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</si>
  <si>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</si>
  <si>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</si>
  <si>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</si>
  <si>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</si>
  <si>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</si>
  <si>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</si>
  <si>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</si>
  <si>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</si>
  <si>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</si>
  <si>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</si>
  <si>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</si>
  <si>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</si>
  <si>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</si>
  <si>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</si>
  <si>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</si>
  <si>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</si>
  <si>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</si>
  <si>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</si>
  <si>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</si>
  <si>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</si>
  <si>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</si>
  <si>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</si>
  <si>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</si>
  <si>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</si>
  <si>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</si>
  <si>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</si>
  <si>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</si>
  <si>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</si>
  <si>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</si>
  <si>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</si>
  <si>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</si>
  <si>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</si>
  <si>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</si>
  <si>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</si>
  <si>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</si>
  <si>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</si>
  <si>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</si>
  <si>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</si>
  <si>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</si>
  <si>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</si>
  <si>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</si>
  <si>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</si>
  <si>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</si>
  <si>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</si>
  <si>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</si>
  <si>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</si>
  <si>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</si>
  <si>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</si>
  <si>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</si>
  <si>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</si>
  <si>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</si>
  <si>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</si>
  <si>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</si>
  <si>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</si>
  <si>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</si>
  <si>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</si>
  <si>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</si>
  <si>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</si>
  <si>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</si>
  <si>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</si>
  <si>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</si>
  <si>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</si>
  <si>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</si>
  <si>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</si>
  <si>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</si>
  <si>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</si>
  <si>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</si>
  <si>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</si>
  <si>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</si>
  <si>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</si>
  <si>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</si>
  <si>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</si>
  <si>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</si>
  <si>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</si>
  <si>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</si>
  <si>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</si>
  <si>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</si>
  <si>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</si>
  <si>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</si>
  <si>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</si>
  <si>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</si>
  <si>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</si>
  <si>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</si>
  <si>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</si>
  <si>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</si>
  <si>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</si>
  <si>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</si>
  <si>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</si>
  <si>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</si>
  <si>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</si>
  <si>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</si>
  <si>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</si>
  <si>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</si>
  <si>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</si>
  <si>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</si>
  <si>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</si>
  <si>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</si>
  <si>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</si>
  <si>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</si>
  <si>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</si>
  <si>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</si>
  <si>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</si>
  <si>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</si>
  <si>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</si>
  <si>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</si>
  <si>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</si>
  <si>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</si>
  <si>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</si>
  <si>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</si>
  <si>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</si>
  <si>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</si>
  <si>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</si>
  <si>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</si>
  <si>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</si>
  <si>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</si>
  <si>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</si>
  <si>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</si>
  <si>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</si>
  <si>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</si>
  <si>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</si>
  <si>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</si>
  <si>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</si>
  <si>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</si>
  <si>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</si>
  <si>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</si>
  <si>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</si>
  <si>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</si>
  <si>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</si>
  <si>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</si>
  <si>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</si>
  <si>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</si>
  <si>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</si>
  <si>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</si>
  <si>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</si>
  <si>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</si>
  <si>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</si>
  <si>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</si>
  <si>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</si>
  <si>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</si>
  <si>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</si>
  <si>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</si>
  <si>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</si>
  <si>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</si>
  <si>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</si>
  <si>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</si>
  <si>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</si>
  <si>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</si>
  <si>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</si>
  <si>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</si>
  <si>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</si>
  <si>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</si>
  <si>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</si>
  <si>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</si>
  <si>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</si>
  <si>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</si>
  <si>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</si>
  <si>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</si>
  <si>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</si>
  <si>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</si>
  <si>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</si>
  <si>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</si>
  <si>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</si>
  <si>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</si>
  <si>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</si>
  <si>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</si>
  <si>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</si>
  <si>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</si>
  <si>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</si>
  <si>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</si>
  <si>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</si>
  <si>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</si>
  <si>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</si>
  <si>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</si>
  <si>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</si>
  <si>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</si>
  <si>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</si>
  <si>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</si>
  <si>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</si>
  <si>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</si>
  <si>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</si>
  <si>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</si>
  <si>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</si>
  <si>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</si>
  <si>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</si>
  <si>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</si>
  <si>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</si>
  <si>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</si>
  <si>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</si>
  <si>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</si>
  <si>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</si>
  <si>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</si>
  <si>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</si>
  <si>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</si>
  <si>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</si>
  <si>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</si>
  <si>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</si>
  <si>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</si>
  <si>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</si>
  <si>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</si>
  <si>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</si>
  <si>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</si>
  <si>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</si>
  <si>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</si>
  <si>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</si>
  <si>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</si>
  <si>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</si>
  <si>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</si>
  <si>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</si>
  <si>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</si>
  <si>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</si>
  <si>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</si>
  <si>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</si>
  <si>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</si>
  <si>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</si>
  <si>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</si>
  <si>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</si>
  <si>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</si>
  <si>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</si>
  <si>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</si>
  <si>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</si>
  <si>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</si>
  <si>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</si>
  <si>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</si>
  <si>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</si>
  <si>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</si>
  <si>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</si>
  <si>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</si>
  <si>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</si>
  <si>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</si>
  <si>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</si>
  <si>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</si>
  <si>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</si>
  <si>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</si>
  <si>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</si>
  <si>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</si>
  <si>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</si>
  <si>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</si>
  <si>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</si>
  <si>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</si>
  <si>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</si>
  <si>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</si>
  <si>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</si>
  <si>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</si>
  <si>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не требуется</t>
  </si>
  <si>
    <t>Локальный сметный расчет</t>
  </si>
  <si>
    <t xml:space="preserve">Обеспечение надежности электроснабжения потребителей; Снижение потерь электрической энергии </t>
  </si>
  <si>
    <t>повышение эксплуатационной надежности и безопасности энергоснабжения потребителей</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</si>
  <si>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</si>
  <si>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</si>
  <si>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</si>
  <si>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 xml:space="preserve">Обеспечение надежности электроснабжения потребителей;  Снижение потерь электрической энергии; Обновление основных фондов </t>
  </si>
  <si>
    <t>одноцепная</t>
  </si>
  <si>
    <t>реконструкция</t>
  </si>
  <si>
    <t>ж/б типа СВ-110</t>
  </si>
  <si>
    <t>бюджетного финансирования нет</t>
  </si>
  <si>
    <t>Договора на технологическое присоединение к электрическим сетям не предусмотрены.</t>
  </si>
  <si>
    <t>нд</t>
  </si>
  <si>
    <t>местного значения</t>
  </si>
  <si>
    <t xml:space="preserve">МО Белорецкого района </t>
  </si>
  <si>
    <t>-</t>
  </si>
  <si>
    <t>Год 2017</t>
  </si>
  <si>
    <t>Год2018</t>
  </si>
  <si>
    <t xml:space="preserve"> по состоянию на 01.01.года 2016 (N-1)</t>
  </si>
  <si>
    <t>по состоянию на 01.01.2017 года X</t>
  </si>
  <si>
    <t>План (факт) года (N-1) 2016</t>
  </si>
  <si>
    <t>ВЛЗ</t>
  </si>
  <si>
    <t>с.Ломовка Белорецкого района Республика Башкортостан</t>
  </si>
  <si>
    <t>от «__» _____ 20___ г. №___</t>
  </si>
  <si>
    <t>от «__» _____ 20__ г. №___</t>
  </si>
  <si>
    <t xml:space="preserve"> ВЛ-6 кВ фид.5-13  </t>
  </si>
  <si>
    <t>2022 г</t>
  </si>
  <si>
    <t>Строительство</t>
  </si>
  <si>
    <t xml:space="preserve"> Белорецкий район  МР РБ</t>
  </si>
  <si>
    <r>
      <t xml:space="preserve">Год раскрытия информации:   </t>
    </r>
    <r>
      <rPr>
        <b/>
        <u/>
        <sz val="12"/>
        <rFont val="Times New Roman"/>
        <family val="1"/>
        <charset val="204"/>
      </rPr>
      <t xml:space="preserve"> 2022 </t>
    </r>
    <r>
      <rPr>
        <b/>
        <sz val="12"/>
        <rFont val="Times New Roman"/>
        <family val="1"/>
        <charset val="204"/>
      </rPr>
      <t xml:space="preserve"> год</t>
    </r>
  </si>
  <si>
    <r>
      <t xml:space="preserve">Год раскрытия информации: </t>
    </r>
    <r>
      <rPr>
        <b/>
        <u/>
        <sz val="12"/>
        <rFont val="Times New Roman"/>
        <family val="1"/>
        <charset val="204"/>
      </rPr>
      <t xml:space="preserve"> 2022 год</t>
    </r>
  </si>
  <si>
    <t>Год раскрытия информации: _2022   год</t>
  </si>
  <si>
    <t xml:space="preserve">ВЛ-6 кВ фид.5-13 </t>
  </si>
  <si>
    <t xml:space="preserve">ВЛЗ-6 кВ фид.5-13 </t>
  </si>
  <si>
    <t>2022г.</t>
  </si>
  <si>
    <t>Год раскрытия информации:  2022  год</t>
  </si>
  <si>
    <r>
      <t>Год раскрытия информации:</t>
    </r>
    <r>
      <rPr>
        <b/>
        <u/>
        <sz val="12"/>
        <rFont val="Times New Roman"/>
        <family val="1"/>
        <charset val="204"/>
      </rPr>
      <t xml:space="preserve">   2022   год</t>
    </r>
  </si>
  <si>
    <r>
      <t xml:space="preserve">Год раскрытия информации: </t>
    </r>
    <r>
      <rPr>
        <b/>
        <u/>
        <sz val="12"/>
        <rFont val="Times New Roman"/>
        <family val="1"/>
        <charset val="204"/>
      </rPr>
      <t>2022  год</t>
    </r>
  </si>
  <si>
    <t>2022 г.</t>
  </si>
  <si>
    <t>ГУП "Региональные Электрические Сети" РБ</t>
  </si>
  <si>
    <r>
      <t xml:space="preserve">                                                                                                                                                                                                                                                                                                                                                                     </t>
    </r>
    <r>
      <rPr>
        <b/>
        <u/>
        <sz val="14"/>
        <color theme="1"/>
        <rFont val="Times New Roman"/>
        <family val="1"/>
        <charset val="204"/>
      </rPr>
      <t xml:space="preserve">  ГУП "Региональные Электрические Сети" РБ</t>
    </r>
  </si>
  <si>
    <t>МГУП 2Региональные Электрические Сети" РБ</t>
  </si>
  <si>
    <r>
      <t xml:space="preserve">Строительство ВЛЗ-6 кВ - </t>
    </r>
    <r>
      <rPr>
        <b/>
        <u/>
        <sz val="12"/>
        <color rgb="FFFF0000"/>
        <rFont val="Times New Roman"/>
        <family val="1"/>
        <charset val="204"/>
      </rPr>
      <t>6,2</t>
    </r>
    <r>
      <rPr>
        <b/>
        <u/>
        <sz val="12"/>
        <color theme="1"/>
        <rFont val="Times New Roman"/>
        <family val="1"/>
        <charset val="204"/>
      </rPr>
      <t xml:space="preserve"> км для технологического присоединения энергопринимающих устройств УТК "Курташ" в г.Белорецк РБ. Договор ТП №246 от 11.11.2021г.</t>
    </r>
  </si>
  <si>
    <t>ГУП "Регмональные Электрические Сети" РБ</t>
  </si>
  <si>
    <t>ГУП "РЭС"РБ</t>
  </si>
  <si>
    <t>ГУП "РЭС" РБ</t>
  </si>
  <si>
    <r>
      <t xml:space="preserve">Строительство ВЛЗ-6 кВ - </t>
    </r>
    <r>
      <rPr>
        <b/>
        <u/>
        <sz val="14"/>
        <rFont val="Times New Roman"/>
        <family val="1"/>
        <charset val="204"/>
      </rPr>
      <t>6,2</t>
    </r>
    <r>
      <rPr>
        <b/>
        <u/>
        <sz val="14"/>
        <color theme="1"/>
        <rFont val="Times New Roman"/>
        <family val="1"/>
        <charset val="204"/>
      </rPr>
      <t xml:space="preserve"> км для технологического присоединения энергопринимающих устройств УТК "Курташ" в г.Белорецк РБ. Договор ТП №246 от 11.11.2021г..</t>
    </r>
  </si>
  <si>
    <t>11,39 млн.руб.</t>
  </si>
  <si>
    <r>
      <t xml:space="preserve">Строительство ВЛЗ-6 кВ - </t>
    </r>
    <r>
      <rPr>
        <sz val="12"/>
        <rFont val="Times New Roman"/>
        <family val="1"/>
        <charset val="204"/>
      </rPr>
      <t>6,2</t>
    </r>
    <r>
      <rPr>
        <sz val="12"/>
        <color theme="1"/>
        <rFont val="Times New Roman"/>
        <family val="1"/>
        <charset val="204"/>
      </rPr>
      <t xml:space="preserve"> км для технологического присоединения энергопринимающих устройств УТК "Курташ" в г.Белорецк РБ. Договор ТП №246 от 11.11.2021г.</t>
    </r>
  </si>
  <si>
    <r>
      <t xml:space="preserve">                                                    Строительство ВЛЗ-6 кВ - </t>
    </r>
    <r>
      <rPr>
        <b/>
        <sz val="12"/>
        <rFont val="Times New Roman"/>
        <family val="1"/>
        <charset val="204"/>
      </rPr>
      <t>6,2</t>
    </r>
    <r>
      <rPr>
        <b/>
        <sz val="12"/>
        <color theme="1"/>
        <rFont val="Times New Roman"/>
        <family val="1"/>
        <charset val="204"/>
      </rPr>
      <t xml:space="preserve"> км для технологического присоединения энергопринимающих устройств УТК "Курташ" в г.Белорецк РБ. Договор ТП №246 от 11.11.2021г.</t>
    </r>
  </si>
  <si>
    <r>
      <t>Строительство ВЛЗ-6 кВ -</t>
    </r>
    <r>
      <rPr>
        <b/>
        <u/>
        <sz val="12"/>
        <rFont val="Times New Roman"/>
        <family val="1"/>
        <charset val="204"/>
      </rPr>
      <t xml:space="preserve"> 6,2</t>
    </r>
    <r>
      <rPr>
        <b/>
        <u/>
        <sz val="12"/>
        <color rgb="FFFF0000"/>
        <rFont val="Times New Roman"/>
        <family val="1"/>
        <charset val="204"/>
      </rPr>
      <t xml:space="preserve"> </t>
    </r>
    <r>
      <rPr>
        <b/>
        <u/>
        <sz val="12"/>
        <color theme="1"/>
        <rFont val="Times New Roman"/>
        <family val="1"/>
        <charset val="204"/>
      </rPr>
      <t>км для технологического присоединения энергопринимающих устройств УТК "Курташ" в г.Белорецк РБ. Договор ТП №246 от 11.11.2021г.</t>
    </r>
  </si>
  <si>
    <t>Строительство ВЛЗ-6 кВ - 6,2 км для технологического присоединения энергопринимающих устройств УТК "Курташ" в г.Белорецк РБ. Договор ТП №246 от 11.11.2021г.</t>
  </si>
  <si>
    <t>Год раскрытия информации: 2022</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</si>
  <si>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</si>
  <si>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</si>
  <si>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</si>
  <si>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</si>
  <si>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</si>
  <si>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</si>
  <si>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</si>
  <si>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</si>
  <si>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</si>
  <si>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</si>
  <si>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</si>
  <si>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</si>
  <si>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</si>
  <si>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</si>
  <si>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</si>
  <si>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</si>
  <si>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</si>
  <si>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</si>
  <si>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</si>
  <si>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</si>
  <si>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</si>
  <si>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</si>
  <si>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</si>
  <si>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</si>
  <si>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</si>
  <si>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</si>
  <si>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</si>
  <si>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</si>
  <si>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</si>
  <si>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</si>
  <si>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</si>
  <si>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L_БГЭС_4.1.1</t>
  </si>
  <si>
    <t>[должность, подпись (инициалы, фамилия)]</t>
  </si>
  <si>
    <t>Проверил:</t>
  </si>
  <si>
    <t>Составил:</t>
  </si>
  <si>
    <t xml:space="preserve">               материалы, изделия и конструкции отсутствующие в СНБ</t>
  </si>
  <si>
    <t xml:space="preserve">  ВСЕГО по смете</t>
  </si>
  <si>
    <t xml:space="preserve">     НДС 20%</t>
  </si>
  <si>
    <t xml:space="preserve">     Итого с учетом доп. работ и затрат</t>
  </si>
  <si>
    <t xml:space="preserve">     Непредвиденные затраты 2%</t>
  </si>
  <si>
    <t xml:space="preserve">     Итого</t>
  </si>
  <si>
    <t xml:space="preserve">     вынос в натуру ВЛ, ТП</t>
  </si>
  <si>
    <t xml:space="preserve">     исполнительная съемка ВЛ, ТП</t>
  </si>
  <si>
    <t xml:space="preserve">     Землеустроительные работы</t>
  </si>
  <si>
    <t xml:space="preserve">     Итого сметная прибыль (справочно)</t>
  </si>
  <si>
    <t xml:space="preserve">     Итого накладные расходы (справочно)</t>
  </si>
  <si>
    <t xml:space="preserve">     Итого ФОТ (справочно)</t>
  </si>
  <si>
    <t xml:space="preserve">     Оборудование</t>
  </si>
  <si>
    <t xml:space="preserve">               сметная прибыль</t>
  </si>
  <si>
    <t xml:space="preserve">               накладные расходы</t>
  </si>
  <si>
    <t xml:space="preserve">               материалы</t>
  </si>
  <si>
    <t xml:space="preserve">               эксплуатация машин и механизмов</t>
  </si>
  <si>
    <t xml:space="preserve">               оплата труда</t>
  </si>
  <si>
    <t xml:space="preserve">     Монтажные работы</t>
  </si>
  <si>
    <t xml:space="preserve">     Строительные работы</t>
  </si>
  <si>
    <t xml:space="preserve">               Материалы</t>
  </si>
  <si>
    <t xml:space="preserve">               Эксплуатация машин</t>
  </si>
  <si>
    <t xml:space="preserve">               Оплата труда рабочих</t>
  </si>
  <si>
    <t xml:space="preserve">     Итого прямые затраты (справочно)</t>
  </si>
  <si>
    <t>Итоги по смете:</t>
  </si>
  <si>
    <t>Всего по позиции</t>
  </si>
  <si>
    <t>СП Земляные работы, выполняемые по другим видам работ (подготовительным, сопутствующим, укрепительным)</t>
  </si>
  <si>
    <t>41</t>
  </si>
  <si>
    <t>Приказ Минстроя России № 774/пр от 11.12.2020 Прил. п.1.4</t>
  </si>
  <si>
    <t>НР Земляные работы, выполняемые по другим видам работ (подготовительным, сопутствующим, укрепительным)</t>
  </si>
  <si>
    <t>89</t>
  </si>
  <si>
    <t>Приказ Минстроя России № 812/пр от 21.12.2020 Прил. п.1.4</t>
  </si>
  <si>
    <t>ФОТ</t>
  </si>
  <si>
    <t>Итого по расценке</t>
  </si>
  <si>
    <t>ЗТ</t>
  </si>
  <si>
    <t>183,35</t>
  </si>
  <si>
    <t>38,6</t>
  </si>
  <si>
    <t>чел.-ч</t>
  </si>
  <si>
    <t>ЭМ</t>
  </si>
  <si>
    <t>ОТ</t>
  </si>
  <si>
    <t>Объем=475 / 100</t>
  </si>
  <si>
    <t>Разделка древесины мягких пород, полученной от валки леса, диаметр стволов: до 28 см</t>
  </si>
  <si>
    <t>100 деревьев</t>
  </si>
  <si>
    <t>ТЕР01-02-101-05</t>
  </si>
  <si>
    <t>ЗТм</t>
  </si>
  <si>
    <t>33,63</t>
  </si>
  <si>
    <t>7,08</t>
  </si>
  <si>
    <t>59,0425</t>
  </si>
  <si>
    <t>12,43</t>
  </si>
  <si>
    <t>в т.ч. ОТм</t>
  </si>
  <si>
    <t>Трелевка древесины на расстояние до 300 м тракторами мощностью: 79 кВт (108 л.с.), диаметр стволов до 30 см</t>
  </si>
  <si>
    <t>100 хлыстов</t>
  </si>
  <si>
    <t>ТЕР01-02-100-05</t>
  </si>
  <si>
    <t>58,425</t>
  </si>
  <si>
    <t>12,3</t>
  </si>
  <si>
    <t>Валка деревьев твердых пород и лиственницы с корня, диаметр стволов: до 28 см</t>
  </si>
  <si>
    <t>ТЕР01-02-099-10</t>
  </si>
  <si>
    <t>72</t>
  </si>
  <si>
    <t>915,06</t>
  </si>
  <si>
    <t>9,06</t>
  </si>
  <si>
    <t>Объем=(2020*5) / 100</t>
  </si>
  <si>
    <t>Расчистка площадей от кустарника и мелколесья вручную: при густой поросли</t>
  </si>
  <si>
    <t>100 м2</t>
  </si>
  <si>
    <t>ТЕР01-02-119-03</t>
  </si>
  <si>
    <t>449,645</t>
  </si>
  <si>
    <t>4,43</t>
  </si>
  <si>
    <t>Объем=(2030*5) / 100</t>
  </si>
  <si>
    <t>Расчистка площадей от кустарника и мелколесья вручную: при средней поросли</t>
  </si>
  <si>
    <t>ТЕР01-02-119-02</t>
  </si>
  <si>
    <t>36</t>
  </si>
  <si>
    <t>66</t>
  </si>
  <si>
    <t>1 шт.</t>
  </si>
  <si>
    <t xml:space="preserve">  Итого по разделу 2 Материал и оборудование ВЛ, КЛ 6 кВ</t>
  </si>
  <si>
    <t>Итоги по разделу 2 Материал и оборудование ВЛ, КЛ 6 кВ :</t>
  </si>
  <si>
    <t>(Материалы)</t>
  </si>
  <si>
    <t>Сталь круглая углеродистая обыкновенного качества марки ВСт3пс5-1 диаметром: 18 мм</t>
  </si>
  <si>
    <t>т</t>
  </si>
  <si>
    <t>ТССЦ-101-1619</t>
  </si>
  <si>
    <t>64</t>
  </si>
  <si>
    <t>Сталь полосовая: 40х5 мм, марка Ст3сп</t>
  </si>
  <si>
    <t>ТССЦ-101-4678</t>
  </si>
  <si>
    <t>заземление РЛНД</t>
  </si>
  <si>
    <t>Наконечник изолированный алюминиевый с медной клеммой (СИП): CPTAU 70</t>
  </si>
  <si>
    <t>100 шт.</t>
  </si>
  <si>
    <t>ТССЦ-111-3249</t>
  </si>
  <si>
    <t>Муфта термоусаживаемая концевая наружной установки для кабеля с пропитанной бумажной изоляцией на напряжение до 10 кВ, марки КНТп10-70/120 с болтовыми наконечниками и комплектом пайки для присоединения заземления</t>
  </si>
  <si>
    <t>компл.</t>
  </si>
  <si>
    <t>ТССЦ-502-0782</t>
  </si>
  <si>
    <t>60</t>
  </si>
  <si>
    <t>(Оборудование)</t>
  </si>
  <si>
    <t>м</t>
  </si>
  <si>
    <t>1000 м</t>
  </si>
  <si>
    <t>Кабель</t>
  </si>
  <si>
    <t>шт</t>
  </si>
  <si>
    <t>Оборудование</t>
  </si>
  <si>
    <t>Зажим соединительный: плашечный ПС-2-1</t>
  </si>
  <si>
    <t>шт.</t>
  </si>
  <si>
    <t>ТССЦ-509-1716</t>
  </si>
  <si>
    <t>Звено промежуточное: трехлапчатое ПРТ-7-1</t>
  </si>
  <si>
    <t>ТССЦ-110-0316</t>
  </si>
  <si>
    <t>51</t>
  </si>
  <si>
    <t>Зажим натяжной: болтовый НБ-2-7</t>
  </si>
  <si>
    <t>ТССЦ-509-5835</t>
  </si>
  <si>
    <t>Ушко: двухлапчатое укороченное У2К-7-16</t>
  </si>
  <si>
    <t>ТССЦ-509-4864</t>
  </si>
  <si>
    <t>Колпачки: изолирующие</t>
  </si>
  <si>
    <t>ТССЦ-509-0044</t>
  </si>
  <si>
    <t>46</t>
  </si>
  <si>
    <t>45</t>
  </si>
  <si>
    <t>19,5</t>
  </si>
  <si>
    <t>44</t>
  </si>
  <si>
    <t>Подкосы для крепления траверс ПТ</t>
  </si>
  <si>
    <t>ТССЦ-110-0108</t>
  </si>
  <si>
    <t>43</t>
  </si>
  <si>
    <t>42</t>
  </si>
  <si>
    <t>Кронштейн РА-5 для присоединения неизолированных проводов к линейным разъединителям (тип РДЗ, РЛНД) на воздушных ЛЭП 6-10 кВ</t>
  </si>
  <si>
    <t>ТССЦ-111-0193</t>
  </si>
  <si>
    <t>Кронштейн РА-4 для присоединения неизолированных проводов к линейным разъединителям (тип РДЗ, РЛНД) на воздушных ЛЭП 6-10 кВ</t>
  </si>
  <si>
    <t>ТССЦ-111-0192</t>
  </si>
  <si>
    <t>40</t>
  </si>
  <si>
    <t>Кронштейн РА-2 для установки разъединителя (тип РЛНД) на воздушных ЛЭП 6-10 кВ</t>
  </si>
  <si>
    <t>ТССЦ-111-0191</t>
  </si>
  <si>
    <t>39</t>
  </si>
  <si>
    <t>Кронштейн РА-1 для установки разъединителя (тип РЛНД) на воздушных ЛЭП 6-10 кВ</t>
  </si>
  <si>
    <t>ТССЦ-111-0190</t>
  </si>
  <si>
    <t>38</t>
  </si>
  <si>
    <t>37</t>
  </si>
  <si>
    <t>32</t>
  </si>
  <si>
    <t>35</t>
  </si>
  <si>
    <t>34</t>
  </si>
  <si>
    <t>33</t>
  </si>
  <si>
    <t>31</t>
  </si>
  <si>
    <t>30</t>
  </si>
  <si>
    <t>29</t>
  </si>
  <si>
    <t>28</t>
  </si>
  <si>
    <t>Провода самонесущие изолированные для воздушных линий электропередачи с алюминиевыми жилами марки: СИП-3 1х70-20</t>
  </si>
  <si>
    <t>ТССЦ-502-0860</t>
  </si>
  <si>
    <t>27</t>
  </si>
  <si>
    <t>Стойка опоры: СВ 110-3,5 /бетон В30 (М400), объем 0,45 м3, расход ар-ры 66,8 кг/ (серия 3.407.1-143 вып.7)</t>
  </si>
  <si>
    <t>ТССЦ-403-2127</t>
  </si>
  <si>
    <t>26</t>
  </si>
  <si>
    <t>Раздел 2. Материал и оборудование ВЛ, КЛ 6 кВ</t>
  </si>
  <si>
    <t xml:space="preserve">  Итого по разделу 1 ВЛ, КЛ 6 кВ</t>
  </si>
  <si>
    <t>Итоги по разделу 1 ВЛ, КЛ 6 кВ :</t>
  </si>
  <si>
    <t>СП Электротехнические установки на других объектах</t>
  </si>
  <si>
    <t>Приказ Минстроя России № 774/пр от 11.12.2020 Прил. п.49.3</t>
  </si>
  <si>
    <t>НР Электротехнические установки на других объектах</t>
  </si>
  <si>
    <t>97</t>
  </si>
  <si>
    <t>Приказ Минстроя России № 812/пр от 21.12.2020 Прил. п.49.3</t>
  </si>
  <si>
    <t>8,38</t>
  </si>
  <si>
    <t>4,19</t>
  </si>
  <si>
    <t>10,64</t>
  </si>
  <si>
    <t>5,32</t>
  </si>
  <si>
    <t>М</t>
  </si>
  <si>
    <t>Муфта концевая эпоксидная для 3-жильного кабеля напряжением: до 10 кВ, сечение одной жилы до 70 мм2</t>
  </si>
  <si>
    <t>ТЕРм08-02-165-06</t>
  </si>
  <si>
    <t>0,16</t>
  </si>
  <si>
    <t>0,2</t>
  </si>
  <si>
    <t>0,8</t>
  </si>
  <si>
    <t>100 м кабеля</t>
  </si>
  <si>
    <t>100 м</t>
  </si>
  <si>
    <t>СП Земляные работы, выполняемые ручным способом</t>
  </si>
  <si>
    <t>Приказ Минстроя России № 774/пр от 11.12.2020 Прил. п.1.2</t>
  </si>
  <si>
    <t>НР Земляные работы, выполняемые ручным способом</t>
  </si>
  <si>
    <t>Приказ Минстроя России № 812/пр от 21.12.2020 Прил. п.1.2</t>
  </si>
  <si>
    <t>121</t>
  </si>
  <si>
    <t>Засыпка вручную траншей, пазух котлованов и ям, группа грунтов: 3</t>
  </si>
  <si>
    <t>100 м3 грунта</t>
  </si>
  <si>
    <t>ТЕР01-02-061-03</t>
  </si>
  <si>
    <t>248</t>
  </si>
  <si>
    <t>Разработка грунта вручную в траншеях глубиной до 2 м без креплений с откосами, группа грунтов: 3</t>
  </si>
  <si>
    <t>ТЕР01-02-057-03</t>
  </si>
  <si>
    <t>0,004</t>
  </si>
  <si>
    <t>0,01</t>
  </si>
  <si>
    <t>1,436</t>
  </si>
  <si>
    <t>3,59</t>
  </si>
  <si>
    <t>Перемычка заземляющая тросовая диаметром до 9,2 мм для строительных металлических конструкций</t>
  </si>
  <si>
    <t>0,4</t>
  </si>
  <si>
    <t>10 шт.</t>
  </si>
  <si>
    <t>ТЕРм08-02-472-11</t>
  </si>
  <si>
    <t>0,14</t>
  </si>
  <si>
    <t>8,29</t>
  </si>
  <si>
    <t>Заземлитель вертикальный из круглой стали диаметром: 16 мм</t>
  </si>
  <si>
    <t>0,6</t>
  </si>
  <si>
    <t>ТЕРм08-02-471-04</t>
  </si>
  <si>
    <t>0,22</t>
  </si>
  <si>
    <t>16,6</t>
  </si>
  <si>
    <t>Заземлитель горизонтальный из стали: полосовой сечением 160 мм2</t>
  </si>
  <si>
    <t>ТЕРм08-02-472-02</t>
  </si>
  <si>
    <t>0,05</t>
  </si>
  <si>
    <t>0,25</t>
  </si>
  <si>
    <t>4,26</t>
  </si>
  <si>
    <t>21,3</t>
  </si>
  <si>
    <t>Проводник заземляющий открыто по строительным основаниям: из полосовой стали сечением  160 мм2</t>
  </si>
  <si>
    <t>ТЕРм08-02-472-07</t>
  </si>
  <si>
    <t>Заземление РЛНД</t>
  </si>
  <si>
    <t>СП Линии электропередачи</t>
  </si>
  <si>
    <t>Приказ Минстроя России № 774/пр от 11.12.2020 Прил. п.27</t>
  </si>
  <si>
    <t>НР Линии электропередачи</t>
  </si>
  <si>
    <t>103</t>
  </si>
  <si>
    <t>Приказ Минстроя России № 812/пр от 21.12.2020 Прил. п.27</t>
  </si>
  <si>
    <t>1,94</t>
  </si>
  <si>
    <t>0,97</t>
  </si>
  <si>
    <t>8,58</t>
  </si>
  <si>
    <t>4,29</t>
  </si>
  <si>
    <t>Установка ОПН 6 кВ: с помощью механизмов</t>
  </si>
  <si>
    <t>1 компл.</t>
  </si>
  <si>
    <t>ТЕР33-04-030-01</t>
  </si>
  <si>
    <t>Установка разрядников: с помощью механизмов</t>
  </si>
  <si>
    <t>0,66</t>
  </si>
  <si>
    <t>8,09</t>
  </si>
  <si>
    <t>Установка разъединителей: с помощью механизмов</t>
  </si>
  <si>
    <t>ТЕР33-04-030-03</t>
  </si>
  <si>
    <t>13,9</t>
  </si>
  <si>
    <t>Подвеска проводов ВЛ 10 кВ на переходах через препятствия: автомобильные дороги 1 и 2 категории</t>
  </si>
  <si>
    <t>1 переход</t>
  </si>
  <si>
    <t>ТЕР33-04-011-06</t>
  </si>
  <si>
    <t>0,54</t>
  </si>
  <si>
    <t>1,74</t>
  </si>
  <si>
    <t>При увеличении количества опор на 1 км ВЛ добавлять: к расценке 33-04-009-02</t>
  </si>
  <si>
    <t>1 опора</t>
  </si>
  <si>
    <t>ТЕР33-04-009-10</t>
  </si>
  <si>
    <t>14,19</t>
  </si>
  <si>
    <t>48,94</t>
  </si>
  <si>
    <t>Подвеска проводов ВЛ 6-10 кВ в ненаселенной местности сечением: свыше 35 мм2 с помощью механизмов</t>
  </si>
  <si>
    <t>1 км линии (3 провода) при 10 опорах</t>
  </si>
  <si>
    <t>ТЕР33-04-009-02</t>
  </si>
  <si>
    <t>0,3</t>
  </si>
  <si>
    <t>Развозка конструкций и материалов опор ВЛ 0,38-10 кВ по трассе: материалов оснастки сложных опор</t>
  </si>
  <si>
    <t>ТЕР33-04-016-06</t>
  </si>
  <si>
    <t>Развозка конструкций и материалов опор ВЛ 0,38-10 кВ по трассе: материалов оснастки одностоечных опор</t>
  </si>
  <si>
    <t>ТЕР33-04-016-05</t>
  </si>
  <si>
    <t>0,48</t>
  </si>
  <si>
    <t>0,44</t>
  </si>
  <si>
    <t>Развозка конструкций и материалов опор ВЛ 0,38-10 кВ по трассе: одностоечных железобетонных опор</t>
  </si>
  <si>
    <t>ТЕР33-04-016-02</t>
  </si>
  <si>
    <t>2,4375</t>
  </si>
  <si>
    <t>3,01</t>
  </si>
  <si>
    <t>12,11</t>
  </si>
  <si>
    <t>В скальных и мерзлых грунтах ОЗП=1,3; ЭМ=1,3 к расх.; ЗПМ=1,3; ТЗ=1,3; ТЗМ=1,3</t>
  </si>
  <si>
    <t>Прил.33.4 п.3.15</t>
  </si>
  <si>
    <t>В горных условиях, на крутых склонах (косогорах) и при глубоких оврагах ОЗП=1,5; ЭМ=1,5 к расх.; ЗПМ=1,5; ТЗ=1,5; ТЗМ=1,5</t>
  </si>
  <si>
    <t>Прил.33.4 п.3.13</t>
  </si>
  <si>
    <t>При бурении котлованов для опор ВЛ 0,38-10 кВ на глубину более 2х м к затратам на бурение (с последующим уточнением норм) ОЗП=1,25; ЭМ=1,25 к расх.; ЗПМ=1,25; ТЗ=1,25; ТЗМ=1,25</t>
  </si>
  <si>
    <t>Прил.33.4 п.3.6</t>
  </si>
  <si>
    <t>Установка железобетонных опор ВЛ 0,38; 6-10 кВ с траверсами без приставок: одностоечных с двумя подкосами</t>
  </si>
  <si>
    <t>ТЕР33-04-003-03</t>
  </si>
  <si>
    <t>1,86</t>
  </si>
  <si>
    <t>7,9</t>
  </si>
  <si>
    <t>Установка железобетонных опор ВЛ 0,38; 6-10 кВ с траверсами без приставок: одностоечных с одним подкосом</t>
  </si>
  <si>
    <t>ТЕР33-04-003-02</t>
  </si>
  <si>
    <t>0,78</t>
  </si>
  <si>
    <t>3,8</t>
  </si>
  <si>
    <t>Установка железобетонных опор ВЛ 0,38; 6-10 кВ с траверсами без приставок: одностоечных</t>
  </si>
  <si>
    <t>ТЕР33-04-003-01</t>
  </si>
  <si>
    <t>Раздел 1. ВЛ, КЛ 6 кВ</t>
  </si>
  <si>
    <t>всего</t>
  </si>
  <si>
    <t>коэффициенты</t>
  </si>
  <si>
    <t>на единицу</t>
  </si>
  <si>
    <t>всего с учетом коэффициентов</t>
  </si>
  <si>
    <t>Сметная стоимость в текущем уровне цен, руб.</t>
  </si>
  <si>
    <t>Индексы</t>
  </si>
  <si>
    <t>Сметная стоимость в базисном уровне цен (в текущем уровне цен (гр. 8) для ресурсов, отсутствующих в СНБ), руб.</t>
  </si>
  <si>
    <t>Единица измерения</t>
  </si>
  <si>
    <t>Наименование работ и затрат</t>
  </si>
  <si>
    <t>Обоснование</t>
  </si>
  <si>
    <t>№ п/п</t>
  </si>
  <si>
    <t xml:space="preserve">Расчетный измеритель конструктивного решения  </t>
  </si>
  <si>
    <t>тыс.руб.</t>
  </si>
  <si>
    <t>прочих затрат</t>
  </si>
  <si>
    <t>чел.час.</t>
  </si>
  <si>
    <t>Нормативные затраты труда машинистов</t>
  </si>
  <si>
    <t>оборудования</t>
  </si>
  <si>
    <t>Нормативные затраты труда рабочих</t>
  </si>
  <si>
    <t>монтажных работ</t>
  </si>
  <si>
    <t>Средства на оплату труда рабочих</t>
  </si>
  <si>
    <t>строительных работ</t>
  </si>
  <si>
    <t>в том числе:</t>
  </si>
  <si>
    <t xml:space="preserve">Сметная стоимость </t>
  </si>
  <si>
    <t xml:space="preserve">Составлен(а) в текущем (базисном) уровне цен </t>
  </si>
  <si>
    <t>(проектная и (или) иная техническая документация)</t>
  </si>
  <si>
    <t>Основание</t>
  </si>
  <si>
    <t>методом</t>
  </si>
  <si>
    <t>базисно-индексным</t>
  </si>
  <si>
    <t xml:space="preserve">Составлен </t>
  </si>
  <si>
    <t>(наименование конструктивного решения)</t>
  </si>
  <si>
    <t>(наименование объекта капитального строительства)</t>
  </si>
  <si>
    <t/>
  </si>
  <si>
    <t>(наименование стройки)</t>
  </si>
  <si>
    <t>Наименование программного продукта</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</si>
  <si>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</si>
  <si>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 xml:space="preserve">Наименование редакции сметных нормативов  </t>
  </si>
  <si>
    <t>"_____" ________________ 2022 года</t>
  </si>
  <si>
    <t>УТВЕРЖДАЮ:</t>
  </si>
  <si>
    <t>СОГЛАСОВАНО:</t>
  </si>
  <si>
    <t>Утверждено приказом № 421 от 4 августа 2020 г. Минстроя РФ</t>
  </si>
  <si>
    <t>Приложение № 2</t>
  </si>
  <si>
    <t>11,17 млн.руб.</t>
  </si>
  <si>
    <t>СИП-3 1х70</t>
  </si>
  <si>
    <t>11,17 млн.руб</t>
  </si>
  <si>
    <t>Год 2022</t>
  </si>
  <si>
    <t>Сметная стоимость проекта в ценах 2022 года с НДС, млн. руб.</t>
  </si>
  <si>
    <t>объем заключенного договора в ценах 2022 года с НДС, млн. руб.</t>
  </si>
  <si>
    <t>ООО "Электросетьпроект"</t>
  </si>
  <si>
    <t>Директор ООО "Электросетьпроект"</t>
  </si>
  <si>
    <t>И.О. Генерального директора ГУП "РЭС" РБ</t>
  </si>
  <si>
    <t>Юнусов Р.Ф.</t>
  </si>
  <si>
    <t>Мазур В.В.</t>
  </si>
  <si>
    <t>Инвестиционная программа 2022 г. Инвестиционный проект L_БГЭС_4.1.1.</t>
  </si>
  <si>
    <t>ЛОКАЛЬНЫЙ СМЕТНЫЙ РАСЧЕТ (СМЕТА) № 1</t>
  </si>
  <si>
    <t>Строительство ВЛЗ-6 кВ - 6,2 км для технологического присоединения энергопринимающих устройств УТК "Курташ" к электрическим сетям ГУП "РЭС" РБ</t>
  </si>
  <si>
    <t>304-22-ЭС.СО</t>
  </si>
  <si>
    <t>1кв.2022г</t>
  </si>
  <si>
    <t>(2976,91)</t>
  </si>
  <si>
    <t>(1454,58)</t>
  </si>
  <si>
    <t>(47,14)</t>
  </si>
  <si>
    <t>(3,99)</t>
  </si>
  <si>
    <t>(7,81)</t>
  </si>
  <si>
    <t>(0)</t>
  </si>
  <si>
    <t>Объем=16+5</t>
  </si>
  <si>
    <t>Объем=8 / 10</t>
  </si>
  <si>
    <t>Объем=(0,3*0,7*26) / 100</t>
  </si>
  <si>
    <t>Объем=5,5 / 100</t>
  </si>
  <si>
    <t>ТЕРм08-02-472-06</t>
  </si>
  <si>
    <t>Проводник заземляющий открыто по строительным основаниям: из полосовой стали сечением  100 мм2</t>
  </si>
  <si>
    <t>Объем=36 / 100</t>
  </si>
  <si>
    <t>ТЕРм08-02-472-09</t>
  </si>
  <si>
    <t>Проводник заземляющий открыто по строительным основаниям: из круглой стали диаметром 12 мм</t>
  </si>
  <si>
    <t>Объем=(0,7*0,3*60) / 100</t>
  </si>
  <si>
    <t>ТЕРм08-02-142-01</t>
  </si>
  <si>
    <t>Устройство постели при одном кабеле в траншее</t>
  </si>
  <si>
    <t>ТЕРм08-02-141-04</t>
  </si>
  <si>
    <t>Кабель до 35 кВ в готовых траншеях без покрытий, масса 1 м: до 6 кг</t>
  </si>
  <si>
    <t>ТЕРм08-02-143-03</t>
  </si>
  <si>
    <t>Покрытие кабеля, проложенного в траншее: плитами одного кабеля</t>
  </si>
  <si>
    <t>ТЕРм10-06-048-05</t>
  </si>
  <si>
    <t>Прокладка волоконно-оптических кабелей в траншее (сигнальная лента)</t>
  </si>
  <si>
    <t>1 км кабеля</t>
  </si>
  <si>
    <t>ОП п.1.10.98</t>
  </si>
  <si>
    <t>Прокладка опознавательной ленты ПЗ=0,3 (ОЗП=0,3; ЭМ=0,3 к расх.; ЗПМ=0,3; МАТ=0,3 к расх.; ТЗ=0,3; ТЗМ=0,3)</t>
  </si>
  <si>
    <t>Приказ № 812/пр от 21.12.2020 Прил. п.51.1</t>
  </si>
  <si>
    <t>НР Прокладка и монтаж сетей связи</t>
  </si>
  <si>
    <t>Приказ № 774/пр от 11.12.2020 Прил. п.51.1</t>
  </si>
  <si>
    <t>СП Прокладка и монтаж сетей связи</t>
  </si>
  <si>
    <t>ТЕРм08-02-147-04</t>
  </si>
  <si>
    <t>Кабель до 35 кВ по установленным конструкциям и лоткам с креплением на поворотах и в конце трассы, масса 1 м кабеля: до 6 кг</t>
  </si>
  <si>
    <t>Объем=16 / 100</t>
  </si>
  <si>
    <t xml:space="preserve">          в том числе:</t>
  </si>
  <si>
    <t xml:space="preserve">                    в том числе оплата труда машинистов (Отм)</t>
  </si>
  <si>
    <t xml:space="preserve">                    в том числе оплата труда машинистов (ОТм)</t>
  </si>
  <si>
    <t>ТССЦ-403-1194</t>
  </si>
  <si>
    <t>Стойка опоры: СНВ 7-13 /бетон В30 (М400), объем 0,75 м3, расход арматуры 109,5 кг/ (серия 3.407.1-143; 3.407.1-136)</t>
  </si>
  <si>
    <t>Объем=(5901*3*1,045) / 1000</t>
  </si>
  <si>
    <t>Счет-фактура №94 от 13.10.2022г.</t>
  </si>
  <si>
    <t>ТРАВЕРСА ТМ-2 2129,45/1,2</t>
  </si>
  <si>
    <t>Цена=2129,45/1,2</t>
  </si>
  <si>
    <t>Счет-фактура №72 от 03.10.2022г.</t>
  </si>
  <si>
    <t>ТРАВЕРСА ТМ-51 3345/5,47</t>
  </si>
  <si>
    <t>ТРАВЕРСА ТМ-73 3133,33/5,47</t>
  </si>
  <si>
    <t>ТРАВЕРСА ТМ-60 5500/5,47</t>
  </si>
  <si>
    <t>ОГОЛОВОК ОГ-2  1120/5,47</t>
  </si>
  <si>
    <t>Хомут Х-1  320/5,47</t>
  </si>
  <si>
    <t>Счет-фактура №115 от 19.10.2022г.</t>
  </si>
  <si>
    <t>Кронштейн SH701, РОСЭП ENSTO 4090,52/5,47</t>
  </si>
  <si>
    <t>Хомут Х-51  320/5,47</t>
  </si>
  <si>
    <t>Цена=376,93/1,2</t>
  </si>
  <si>
    <t>Хомут Х-7  384/1,2</t>
  </si>
  <si>
    <t>Цена=384/1,2</t>
  </si>
  <si>
    <t>Хомут Х-8  384/1,2</t>
  </si>
  <si>
    <t>Объем=2+4</t>
  </si>
  <si>
    <t>Кронштейн РА-7 2940/1,2</t>
  </si>
  <si>
    <t>Цена=2940/1,2</t>
  </si>
  <si>
    <t>ТССЦ-509-2665</t>
  </si>
  <si>
    <t>Узел крепления УК-У-01 (КП-1)</t>
  </si>
  <si>
    <t>Заземляющий проводник ЗП-1 223,63/1,2</t>
  </si>
  <si>
    <t>Цена=223,63/1,2</t>
  </si>
  <si>
    <t>Изолятор штыревой фарфоровый (IF 27) 698,5/5,47</t>
  </si>
  <si>
    <t>Объем=244 / 100</t>
  </si>
  <si>
    <t>Счет-фактура №96 от 14.10.2022г.</t>
  </si>
  <si>
    <t>Вязка спиральная для СИП-3 (СВ 70) 62,34/1,2/5,41</t>
  </si>
  <si>
    <t>Цена=62,34/1,2</t>
  </si>
  <si>
    <t>Полимерный изолятор SML 70/10 1 327,33/5,41/1,2</t>
  </si>
  <si>
    <t>Цена=1327,33/1,2</t>
  </si>
  <si>
    <t>ТССЦ-509-2949</t>
  </si>
  <si>
    <t>Серьга СР-7-16</t>
  </si>
  <si>
    <t>Счет-фактура №96 от 14.10.2022г.; Счет-фактура №114  от 19.10.2022г.</t>
  </si>
  <si>
    <t>Зажим прокалывающий герметичный RP 150 1 487,37/5,47/1,2</t>
  </si>
  <si>
    <t>Цена=1487,37/1,2</t>
  </si>
  <si>
    <t>Зажим прокалывающий герметичный неизол. провод/СИП-3 35-150 мм²/35-150 мм² ВЛЗ 6-20 кВ (RPN 150, производство Niled) 1 432,18/5,47</t>
  </si>
  <si>
    <t>Скоба КМ3 187,34/5,47</t>
  </si>
  <si>
    <t>ТССЦ-509-5953</t>
  </si>
  <si>
    <t>Зажим аппаратный прессуемый: А2А-95-2</t>
  </si>
  <si>
    <t>Объем=12 / 100</t>
  </si>
  <si>
    <t>Бандаж дистанционный BIC 50.90 фиксатор 12401531 NILED 226,1/5,47</t>
  </si>
  <si>
    <t>ТССЦ-111-3165</t>
  </si>
  <si>
    <t>Лента крепления шириной 20 мм, толщиной 0,7 мм, длиной 50 м из нержавеющей стали (в пластмасовой коробке с кабельной бухтой) F207 (СИП)</t>
  </si>
  <si>
    <t>ТССЦ-111-3170</t>
  </si>
  <si>
    <t>Скрепа размером 20 мм NC20 (СИП)</t>
  </si>
  <si>
    <t>Разрядник IMCR-20 8780/5,47</t>
  </si>
  <si>
    <t>67
О</t>
  </si>
  <si>
    <t>Разъединитель нар. установки 10 кВ РЛНД-1-10/400 У1 с приводом 15362,35/5,47/1,2</t>
  </si>
  <si>
    <t>Цена=15362,35/1,2</t>
  </si>
  <si>
    <t>68
О</t>
  </si>
  <si>
    <t>Ограничитель перенапряжения ОПНп-6/550/7,2 УХЛ1 3425,98/5,47/1,2</t>
  </si>
  <si>
    <t>Цена=3425,98/1,2</t>
  </si>
  <si>
    <t>ТССЦ-501-0567</t>
  </si>
  <si>
    <t>Кабели силовые на напряжение 10000 В для прокладки в земле и на воздухе с алюминиевыми жилами марки: ААШвУ, с числом жил - 3 и сечением 120 мм2</t>
  </si>
  <si>
    <t>Объем=79 / 1000</t>
  </si>
  <si>
    <t>Объем=6 / 100</t>
  </si>
  <si>
    <t>Объем=24*(1,998/1000)</t>
  </si>
  <si>
    <t>ТССЦ-101-4672</t>
  </si>
  <si>
    <t>Сталь полосовая: 25х4 мм, марка Ст3сп</t>
  </si>
  <si>
    <t>Объем=окр(36*0,79/1000;3)</t>
  </si>
  <si>
    <t>ТССЦ-507-3536</t>
  </si>
  <si>
    <t>Лента сигнальная "Электра" ЛСЭ 150</t>
  </si>
  <si>
    <t>Объем=63 / 100</t>
  </si>
  <si>
    <t>ТССЦ-408-0132</t>
  </si>
  <si>
    <t>Песок природный обогащенный для строительных работ средний</t>
  </si>
  <si>
    <t>м3</t>
  </si>
  <si>
    <t>ТССЦ-101-2546</t>
  </si>
  <si>
    <t>Сталь угловая: 80х80 мм</t>
  </si>
  <si>
    <t>Плита для закрытия кабеля в траншее "ПЗК" 240х480 75,19/5,47</t>
  </si>
  <si>
    <t xml:space="preserve">               оборудование отсутствующее в СНБ</t>
  </si>
  <si>
    <t>Раздел 3. Подготовительные работы</t>
  </si>
  <si>
    <t>Итоги по разделу 3 Подготовительные работы :</t>
  </si>
  <si>
    <t xml:space="preserve">  Итого по разделу 3 Подготовительные работы</t>
  </si>
  <si>
    <t xml:space="preserve">     Командировочные расходы (4262,01569+680,512496)/8*300</t>
  </si>
  <si>
    <t xml:space="preserve">     Уступка (коэффициент снижения 1,255512%) по аукциону</t>
  </si>
  <si>
    <t xml:space="preserve">     Итого с уступкой</t>
  </si>
  <si>
    <t>Ведущий инженер ПТО ПО "ЮЭС" ГУП "РЭС" РБ                                                        Колочкова Л.Б.</t>
  </si>
  <si>
    <t>Начальник ПТО ПО "ЮЭС" ГУП "РЭС" РБ                                                                      Закиров С.З.</t>
  </si>
  <si>
    <t>Согласовано:</t>
  </si>
  <si>
    <t>Заместитель директора ПО "ЮЭС" ГУП "РЭС" РБ                                                        Самохин Д.Ю.</t>
  </si>
  <si>
    <t>Главный инженер ПО "ЮЭС" ГУП "РЭС" РБ                                                                    Штырляев А.Г.</t>
  </si>
  <si>
    <t>Директор ПО "ЮЭС" ГУП "РЭС" РБ                                                                                     Камалетдинов И.Ф.</t>
  </si>
  <si>
    <t>"ГРАНД-Смета 2021"</t>
  </si>
  <si>
    <t>Строительство ВЛЗ-6кВ для технического присоединения энергопринимающих устройств УТК "Курташ" к электрическим сетям ГУП "РЭС" РБ</t>
  </si>
  <si>
    <t>Электроснабжение</t>
  </si>
  <si>
    <t>100</t>
  </si>
  <si>
    <t>7,87</t>
  </si>
  <si>
    <t>5,47</t>
  </si>
  <si>
    <t>926,25</t>
  </si>
  <si>
    <t>190,125</t>
  </si>
  <si>
    <t>308,1</t>
  </si>
  <si>
    <t>72,54</t>
  </si>
  <si>
    <t>177,10875</t>
  </si>
  <si>
    <t>44,02125</t>
  </si>
  <si>
    <t>150</t>
  </si>
  <si>
    <t>6,3</t>
  </si>
  <si>
    <t>3,36</t>
  </si>
  <si>
    <t>5,901</t>
  </si>
  <si>
    <t>288,79494</t>
  </si>
  <si>
    <t>83,73519</t>
  </si>
  <si>
    <t>111,36</t>
  </si>
  <si>
    <t>34,56</t>
  </si>
  <si>
    <t>16,18</t>
  </si>
  <si>
    <t>1,32</t>
  </si>
  <si>
    <t>122</t>
  </si>
  <si>
    <t>523,38</t>
  </si>
  <si>
    <t>118,34</t>
  </si>
  <si>
    <t>3,652</t>
  </si>
  <si>
    <t>0,0484</t>
  </si>
  <si>
    <t>6,632</t>
  </si>
  <si>
    <t>0,112</t>
  </si>
  <si>
    <t>0,055</t>
  </si>
  <si>
    <t>13,64</t>
  </si>
  <si>
    <t>6,655</t>
  </si>
  <si>
    <t>0,36</t>
  </si>
  <si>
    <t>6,84</t>
  </si>
  <si>
    <t>0,19</t>
  </si>
  <si>
    <t>0,0684</t>
  </si>
  <si>
    <t>0,18</t>
  </si>
  <si>
    <t>3,834</t>
  </si>
  <si>
    <t>0,0342</t>
  </si>
  <si>
    <t>0,126</t>
  </si>
  <si>
    <t>31,248</t>
  </si>
  <si>
    <t>15,246</t>
  </si>
  <si>
    <t>5,3</t>
  </si>
  <si>
    <t>3,18</t>
  </si>
  <si>
    <t>0,63</t>
  </si>
  <si>
    <t>17,44</t>
  </si>
  <si>
    <t>10,9872</t>
  </si>
  <si>
    <t>0,8316</t>
  </si>
  <si>
    <t>5,74</t>
  </si>
  <si>
    <t>3,6162</t>
  </si>
  <si>
    <t>1,92</t>
  </si>
  <si>
    <t>1,2096</t>
  </si>
  <si>
    <t>0,063</t>
  </si>
  <si>
    <t>0,4347</t>
  </si>
  <si>
    <t>9,04</t>
  </si>
  <si>
    <t>0,170856</t>
  </si>
  <si>
    <t>90</t>
  </si>
  <si>
    <t>20,24</t>
  </si>
  <si>
    <t>3,2384</t>
  </si>
  <si>
    <t>0,032</t>
  </si>
  <si>
    <t>148</t>
  </si>
  <si>
    <t>18,5</t>
  </si>
  <si>
    <t>91</t>
  </si>
  <si>
    <t>7,91</t>
  </si>
  <si>
    <t xml:space="preserve">     Тендерный коэффициент 0,98744485</t>
  </si>
  <si>
    <t>ЛСР</t>
  </si>
  <si>
    <t>https://etp-region.ru,</t>
  </si>
  <si>
    <t xml:space="preserve">ООО «Электросетьпроект» ИНН 0273072364 ОГРН 1080273007210
КПП 027801001
</t>
  </si>
  <si>
    <t xml:space="preserve">13 500 000.00 </t>
  </si>
  <si>
    <t>27.005.2022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</si>
</sst>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00_ ;\-#,##0.000\ "/>
    <numFmt numFmtId="171" formatCode="#,##0.000"/>
    <numFmt numFmtId="172" formatCode="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b/>
      <sz val="16"/>
      <color theme="1"/>
      <name val="Times New Roman"/>
      <family val="1"/>
      <charset val="204"/>
    </font>
    <font>
      <b/>
      <u/>
      <sz val="12"/>
      <color rgb="FFFF0000"/>
      <name val="Times New Roman"/>
      <family val="1"/>
      <charset val="204"/>
    </font>
    <font>
      <b/>
      <u/>
      <sz val="14"/>
      <name val="Times New Roman"/>
      <family val="1"/>
      <charset val="204"/>
    </font>
    <font>
      <sz val="10"/>
      <color theme="1"/>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charset val="204"/>
    </font>
    <font>
      <sz val="8"/>
      <color rgb="FF000000"/>
      <name val="Arial"/>
      <family val="2"/>
      <charset val="204"/>
    </font>
    <font>
      <b/>
      <sz val="8"/>
      <color rgb="FF000000"/>
      <name val="Arial"/>
      <family val="2"/>
      <charset val="204"/>
    </font>
    <font>
      <i/>
      <sz val="8"/>
      <color rgb="FF000000"/>
      <name val="Arial"/>
      <family val="2"/>
      <charset val="204"/>
    </font>
    <font>
      <b/>
      <sz val="14"/>
      <color rgb="FF000000"/>
      <name val="Arial"/>
      <family val="2"/>
      <charset val="204"/>
    </font>
    <font>
      <b/>
      <sz val="9"/>
      <color rgb="FF000000"/>
      <name val="Arial"/>
      <family val="2"/>
      <charset val="204"/>
    </font>
    <font>
      <sz val="11"/>
      <color rgb="FF000000"/>
      <name val="Calibri"/>
      <family val="2"/>
      <charset val="204"/>
    </font>
    <font>
      <u/>
      <sz val="11"/>
      <color theme="10"/>
      <name val="Calibri"/>
      <family val="2"/>
      <charset val="204"/>
      <scheme val="minor"/>
    </font>
    <font>
      <u/>
      <sz val="8"/>
      <color theme="10"/>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0" fontId="71" fillId="0" borderId="0"/>
    <xf numFmtId="0" fontId="77" fillId="0" borderId="0"/>
    <xf numFmtId="0" fontId="78" fillId="0" borderId="0" applyNumberFormat="0" applyFill="0" applyBorder="0" applyAlignment="0" applyProtection="0"/>
  </cellStyleXfs>
  <cellXfs count="52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1" fillId="0" borderId="24" xfId="2" applyFont="1" applyFill="1" applyBorder="1" applyAlignment="1">
      <alignment horizontal="justify"/>
    </xf>
    <xf numFmtId="0" fontId="41" fillId="0" borderId="25" xfId="2" applyFont="1" applyFill="1" applyBorder="1" applyAlignment="1">
      <alignment horizontal="justify"/>
    </xf>
    <xf numFmtId="0" fontId="41" fillId="0" borderId="27"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4" xfId="2" applyFont="1" applyFill="1" applyBorder="1" applyAlignment="1">
      <alignment vertical="top" wrapText="1"/>
    </xf>
    <xf numFmtId="0" fontId="41" fillId="0" borderId="29" xfId="2" applyFont="1" applyFill="1" applyBorder="1" applyAlignment="1">
      <alignment vertical="top" wrapText="1"/>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64" fillId="0" borderId="1" xfId="0" applyFont="1" applyBorder="1" applyAlignment="1">
      <alignment horizontal="left" vertical="top" wrapText="1"/>
    </xf>
    <xf numFmtId="0" fontId="13" fillId="0" borderId="0" xfId="1" applyFont="1" applyAlignment="1">
      <alignment vertical="center"/>
    </xf>
    <xf numFmtId="0" fontId="10" fillId="0" borderId="0" xfId="1" applyFont="1" applyAlignment="1"/>
    <xf numFmtId="0" fontId="11" fillId="0" borderId="0" xfId="2" applyFont="1" applyFill="1" applyAlignment="1"/>
    <xf numFmtId="0" fontId="43" fillId="0" borderId="0" xfId="2" applyFont="1" applyFill="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6" xfId="2" applyFont="1" applyFill="1" applyBorder="1" applyAlignment="1">
      <alignment horizontal="justify"/>
    </xf>
    <xf numFmtId="0" fontId="48" fillId="0" borderId="1" xfId="0" applyFont="1" applyBorder="1" applyAlignment="1">
      <alignment vertical="top" wrapText="1"/>
    </xf>
    <xf numFmtId="0" fontId="48" fillId="0" borderId="1" xfId="0" applyFont="1" applyBorder="1" applyAlignment="1">
      <alignment vertical="center"/>
    </xf>
    <xf numFmtId="49"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xf>
    <xf numFmtId="1" fontId="7" fillId="0" borderId="1" xfId="49" applyNumberFormat="1" applyFont="1" applyBorder="1" applyAlignment="1">
      <alignment horizontal="center" vertical="center" wrapText="1"/>
    </xf>
    <xf numFmtId="0" fontId="43" fillId="0" borderId="24" xfId="2" applyFont="1" applyFill="1" applyBorder="1" applyAlignment="1">
      <alignment horizontal="justify"/>
    </xf>
    <xf numFmtId="0" fontId="43" fillId="0" borderId="24" xfId="2" applyFont="1" applyFill="1" applyBorder="1" applyAlignment="1">
      <alignment vertical="top" wrapText="1"/>
    </xf>
    <xf numFmtId="0" fontId="43" fillId="0" borderId="26" xfId="2" applyFont="1" applyFill="1" applyBorder="1" applyAlignment="1">
      <alignment vertical="top" wrapText="1"/>
    </xf>
    <xf numFmtId="0" fontId="43" fillId="0" borderId="26" xfId="2" applyFont="1" applyFill="1" applyBorder="1" applyAlignment="1">
      <alignment horizontal="justify" vertical="top" wrapText="1"/>
    </xf>
    <xf numFmtId="0" fontId="11" fillId="0" borderId="24" xfId="2" applyFont="1" applyFill="1" applyBorder="1" applyAlignment="1">
      <alignment horizontal="justify" vertical="top" wrapText="1"/>
    </xf>
    <xf numFmtId="0" fontId="43" fillId="0" borderId="24" xfId="2" applyFont="1" applyFill="1" applyBorder="1" applyAlignment="1">
      <alignment horizontal="justify" vertical="top" wrapText="1"/>
    </xf>
    <xf numFmtId="0" fontId="43" fillId="0" borderId="25" xfId="2" applyFont="1" applyFill="1" applyBorder="1" applyAlignment="1">
      <alignment vertical="top" wrapText="1"/>
    </xf>
    <xf numFmtId="0" fontId="11" fillId="0" borderId="25" xfId="2" applyFont="1" applyFill="1" applyBorder="1" applyAlignment="1">
      <alignment vertical="top" wrapText="1"/>
    </xf>
    <xf numFmtId="0" fontId="11" fillId="0" borderId="28" xfId="2" applyFont="1" applyFill="1" applyBorder="1" applyAlignment="1">
      <alignment vertical="top" wrapText="1"/>
    </xf>
    <xf numFmtId="0" fontId="11" fillId="0" borderId="26" xfId="2" applyFont="1" applyFill="1" applyBorder="1" applyAlignment="1">
      <alignment vertical="top" wrapText="1"/>
    </xf>
    <xf numFmtId="0" fontId="43" fillId="0" borderId="25" xfId="2" applyFont="1" applyFill="1" applyBorder="1" applyAlignment="1">
      <alignment horizontal="left" vertical="center" wrapText="1"/>
    </xf>
    <xf numFmtId="0" fontId="43" fillId="0" borderId="25" xfId="2" applyFont="1" applyFill="1" applyBorder="1" applyAlignment="1">
      <alignment horizontal="center" vertical="center" wrapText="1"/>
    </xf>
    <xf numFmtId="0" fontId="11" fillId="0" borderId="26" xfId="2" applyFont="1" applyFill="1" applyBorder="1"/>
    <xf numFmtId="0" fontId="40" fillId="0" borderId="10" xfId="1" applyFont="1" applyBorder="1" applyAlignment="1">
      <alignment horizontal="center" vertical="center" wrapText="1"/>
    </xf>
    <xf numFmtId="0" fontId="40" fillId="0" borderId="0" xfId="1" applyFont="1" applyAlignment="1">
      <alignment horizontal="center" vertical="center" wrapText="1"/>
    </xf>
    <xf numFmtId="0" fontId="40" fillId="0" borderId="9" xfId="1" applyFont="1" applyBorder="1" applyAlignment="1">
      <alignment horizontal="center" vertical="center" wrapText="1"/>
    </xf>
    <xf numFmtId="0" fontId="4" fillId="0" borderId="0" xfId="1" applyFont="1" applyBorder="1" applyAlignment="1">
      <alignment horizontal="left"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2" fontId="40" fillId="0" borderId="9" xfId="1" applyNumberFormat="1" applyFont="1" applyBorder="1" applyAlignment="1">
      <alignment horizontal="center" vertical="center" wrapText="1"/>
    </xf>
    <xf numFmtId="2" fontId="40" fillId="0" borderId="10" xfId="1" applyNumberFormat="1" applyFont="1" applyBorder="1" applyAlignment="1">
      <alignment horizontal="center" vertical="center"/>
    </xf>
    <xf numFmtId="0" fontId="4" fillId="0" borderId="0" xfId="1" applyFont="1" applyAlignment="1">
      <alignment horizontal="left" vertical="center" wrapText="1"/>
    </xf>
    <xf numFmtId="0" fontId="40" fillId="0" borderId="9" xfId="1" applyFont="1" applyFill="1" applyBorder="1" applyAlignment="1">
      <alignment horizontal="center" vertical="center" wrapText="1"/>
    </xf>
    <xf numFmtId="0" fontId="40" fillId="0" borderId="0" xfId="1" applyFont="1" applyFill="1" applyAlignment="1">
      <alignment horizontal="center" vertical="center" wrapText="1"/>
    </xf>
    <xf numFmtId="0" fontId="7" fillId="0" borderId="5" xfId="1" applyFont="1" applyBorder="1" applyAlignment="1">
      <alignment horizontal="left" vertical="center" wrapText="1"/>
    </xf>
    <xf numFmtId="0" fontId="41" fillId="0" borderId="25" xfId="2" applyFont="1" applyFill="1" applyBorder="1" applyAlignment="1">
      <alignment horizontal="left" vertical="top" wrapText="1"/>
    </xf>
    <xf numFmtId="0" fontId="43" fillId="0" borderId="1" xfId="62" applyFont="1" applyBorder="1" applyAlignment="1">
      <alignment horizontal="center" vertical="center"/>
    </xf>
    <xf numFmtId="9" fontId="7" fillId="0" borderId="1" xfId="1" applyNumberFormat="1" applyFont="1" applyBorder="1" applyAlignment="1">
      <alignment horizontal="left" vertical="center" wrapText="1"/>
    </xf>
    <xf numFmtId="0" fontId="0" fillId="0" borderId="1" xfId="0" applyBorder="1" applyAlignment="1">
      <alignment horizontal="center" vertical="center" wrapText="1"/>
    </xf>
    <xf numFmtId="169" fontId="11" fillId="0" borderId="1" xfId="0" applyNumberFormat="1" applyFont="1" applyFill="1" applyBorder="1" applyAlignment="1">
      <alignment horizontal="center" vertical="center"/>
    </xf>
    <xf numFmtId="0" fontId="41" fillId="0" borderId="24" xfId="2" applyFont="1" applyFill="1" applyBorder="1" applyAlignment="1">
      <alignment horizontal="left" vertical="center" wrapText="1"/>
    </xf>
    <xf numFmtId="1" fontId="37" fillId="0" borderId="4" xfId="49" applyNumberFormat="1" applyFont="1" applyBorder="1" applyAlignment="1">
      <alignment horizontal="center" vertical="center"/>
    </xf>
    <xf numFmtId="0" fontId="36" fillId="0" borderId="1" xfId="49" applyFont="1" applyBorder="1"/>
    <xf numFmtId="0" fontId="37" fillId="0" borderId="1" xfId="0" applyFont="1" applyBorder="1" applyAlignment="1">
      <alignment vertical="top" wrapText="1"/>
    </xf>
    <xf numFmtId="4" fontId="37" fillId="0" borderId="1" xfId="49" applyNumberFormat="1" applyFont="1" applyBorder="1" applyAlignment="1">
      <alignment vertical="top" wrapText="1"/>
    </xf>
    <xf numFmtId="168" fontId="11"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0" fillId="0" borderId="10" xfId="1" applyFont="1" applyBorder="1" applyAlignment="1">
      <alignment horizontal="center" vertical="center" wrapText="1"/>
    </xf>
    <xf numFmtId="0" fontId="11" fillId="25" borderId="10" xfId="2" applyFont="1" applyFill="1" applyBorder="1" applyAlignment="1">
      <alignment horizontal="center" vertical="center" wrapText="1"/>
    </xf>
    <xf numFmtId="0" fontId="36" fillId="0" borderId="1" xfId="49" applyFont="1" applyBorder="1" applyAlignment="1">
      <alignment vertical="center" wrapText="1"/>
    </xf>
    <xf numFmtId="0" fontId="43" fillId="0" borderId="30" xfId="2" applyFont="1" applyFill="1" applyBorder="1" applyAlignment="1">
      <alignment horizontal="center" vertical="center"/>
    </xf>
    <xf numFmtId="0" fontId="43" fillId="0" borderId="1" xfId="2" applyFont="1" applyFill="1" applyBorder="1" applyAlignment="1">
      <alignment horizontal="center" vertical="center" wrapText="1"/>
    </xf>
    <xf numFmtId="0" fontId="12" fillId="0" borderId="1" xfId="1" applyFont="1" applyBorder="1" applyAlignment="1">
      <alignment horizontal="left" vertical="center"/>
    </xf>
    <xf numFmtId="0" fontId="12" fillId="0" borderId="0" xfId="1" applyFont="1" applyAlignment="1">
      <alignment horizontal="left" vertical="center"/>
    </xf>
    <xf numFmtId="2" fontId="43" fillId="0" borderId="10" xfId="1" applyNumberFormat="1" applyFont="1" applyBorder="1" applyAlignment="1">
      <alignment horizontal="center" vertical="center"/>
    </xf>
    <xf numFmtId="2" fontId="43" fillId="0" borderId="9" xfId="1" applyNumberFormat="1" applyFont="1" applyBorder="1" applyAlignment="1">
      <alignment horizontal="center" vertical="center" wrapText="1"/>
    </xf>
    <xf numFmtId="0" fontId="11" fillId="0" borderId="1" xfId="1" applyFont="1" applyBorder="1" applyAlignment="1">
      <alignment vertical="center" wrapText="1"/>
    </xf>
    <xf numFmtId="0" fontId="11" fillId="0" borderId="1" xfId="0" applyNumberFormat="1" applyFont="1" applyFill="1" applyBorder="1" applyAlignment="1">
      <alignment horizontal="center" vertical="center"/>
    </xf>
    <xf numFmtId="170" fontId="11" fillId="0" borderId="1" xfId="0" applyNumberFormat="1" applyFont="1" applyFill="1" applyBorder="1" applyAlignment="1">
      <alignment horizontal="center" vertical="center"/>
    </xf>
    <xf numFmtId="2" fontId="11" fillId="0" borderId="1" xfId="49" applyNumberFormat="1" applyFont="1" applyBorder="1" applyAlignment="1">
      <alignment horizontal="center" vertical="center"/>
    </xf>
    <xf numFmtId="0" fontId="50" fillId="0" borderId="1" xfId="1" applyFont="1" applyBorder="1" applyAlignment="1">
      <alignment horizontal="left" vertical="center" wrapText="1"/>
    </xf>
    <xf numFmtId="0" fontId="15" fillId="0" borderId="0" xfId="1" applyFont="1" applyAlignment="1" applyProtection="1">
      <alignment wrapText="1"/>
    </xf>
    <xf numFmtId="0" fontId="10" fillId="0" borderId="0" xfId="1" applyFont="1" applyProtection="1"/>
    <xf numFmtId="0" fontId="12" fillId="0" borderId="0" xfId="2" applyFont="1" applyAlignment="1" applyProtection="1">
      <alignment horizontal="right" vertical="center"/>
    </xf>
    <xf numFmtId="0" fontId="12" fillId="0" borderId="0" xfId="2" applyFont="1" applyAlignment="1" applyProtection="1">
      <alignment horizontal="right"/>
    </xf>
    <xf numFmtId="0" fontId="13" fillId="0" borderId="0" xfId="1" applyFont="1" applyAlignment="1" applyProtection="1">
      <alignment horizontal="left" vertical="center" wrapText="1"/>
    </xf>
    <xf numFmtId="0" fontId="43" fillId="0" borderId="0" xfId="0" applyFont="1" applyFill="1" applyAlignment="1" applyProtection="1">
      <alignment vertical="center"/>
    </xf>
    <xf numFmtId="0" fontId="5" fillId="0" borderId="0" xfId="1" applyFont="1" applyAlignment="1" applyProtection="1">
      <alignment horizontal="center" vertical="center" wrapText="1"/>
    </xf>
    <xf numFmtId="0" fontId="4" fillId="0" borderId="0" xfId="1" applyFont="1" applyFill="1" applyBorder="1" applyAlignment="1" applyProtection="1">
      <alignment horizontal="center" vertical="center" wrapText="1"/>
    </xf>
    <xf numFmtId="0" fontId="10" fillId="0" borderId="0" xfId="1" applyFont="1" applyBorder="1" applyProtection="1"/>
    <xf numFmtId="0" fontId="6" fillId="0" borderId="0" xfId="1" applyFont="1" applyProtection="1"/>
    <xf numFmtId="0" fontId="4" fillId="0" borderId="0" xfId="1" applyFont="1" applyAlignment="1" applyProtection="1">
      <alignment horizontal="center" vertical="center" wrapText="1"/>
    </xf>
    <xf numFmtId="0" fontId="1" fillId="0" borderId="0" xfId="50" applyAlignment="1" applyProtection="1">
      <alignment wrapText="1"/>
    </xf>
    <xf numFmtId="0" fontId="1" fillId="0" borderId="0" xfId="50" applyProtection="1"/>
    <xf numFmtId="0" fontId="60" fillId="0" borderId="0" xfId="50" applyFont="1" applyAlignment="1" applyProtection="1">
      <alignment vertical="center" wrapText="1"/>
    </xf>
    <xf numFmtId="0" fontId="40" fillId="0" borderId="0" xfId="50" applyFont="1" applyAlignment="1" applyProtection="1">
      <alignment horizontal="center" wrapText="1"/>
    </xf>
    <xf numFmtId="0" fontId="40" fillId="0" borderId="0" xfId="50" applyFont="1" applyAlignment="1" applyProtection="1">
      <alignment horizontal="center"/>
    </xf>
    <xf numFmtId="0" fontId="68" fillId="0" borderId="0" xfId="50" applyFont="1" applyAlignment="1" applyProtection="1">
      <alignment horizontal="center"/>
    </xf>
    <xf numFmtId="0" fontId="58" fillId="0" borderId="31" xfId="50" applyFont="1" applyBorder="1" applyAlignment="1" applyProtection="1">
      <alignment horizontal="center" vertical="center" wrapText="1"/>
    </xf>
    <xf numFmtId="0" fontId="58" fillId="0" borderId="31" xfId="50" applyFont="1" applyBorder="1" applyAlignment="1" applyProtection="1">
      <alignment horizontal="center" vertical="center"/>
    </xf>
    <xf numFmtId="0" fontId="46" fillId="0" borderId="0" xfId="50" applyFont="1" applyProtection="1"/>
    <xf numFmtId="0" fontId="1" fillId="0" borderId="0" xfId="50" applyAlignment="1" applyProtection="1"/>
    <xf numFmtId="0" fontId="57" fillId="0" borderId="0" xfId="50" applyFont="1" applyProtection="1"/>
    <xf numFmtId="0" fontId="56" fillId="0" borderId="31" xfId="50" applyFont="1" applyBorder="1" applyAlignment="1" applyProtection="1">
      <alignment vertical="center" wrapText="1"/>
    </xf>
    <xf numFmtId="171" fontId="56" fillId="0" borderId="31" xfId="50" applyNumberFormat="1" applyFont="1" applyFill="1" applyBorder="1" applyAlignment="1" applyProtection="1">
      <alignment horizontal="center" vertical="center"/>
    </xf>
    <xf numFmtId="0" fontId="0" fillId="0" borderId="0" xfId="0" applyProtection="1"/>
    <xf numFmtId="3" fontId="56" fillId="0" borderId="31" xfId="50" applyNumberFormat="1" applyFont="1" applyFill="1" applyBorder="1" applyAlignment="1" applyProtection="1">
      <alignment horizontal="center" vertical="center"/>
    </xf>
    <xf numFmtId="9" fontId="56" fillId="0" borderId="31" xfId="50" applyNumberFormat="1" applyFont="1" applyFill="1" applyBorder="1" applyAlignment="1" applyProtection="1">
      <alignment horizontal="center" vertical="center"/>
    </xf>
    <xf numFmtId="172" fontId="56" fillId="0" borderId="31" xfId="50" applyNumberFormat="1" applyFont="1" applyFill="1" applyBorder="1" applyAlignment="1" applyProtection="1">
      <alignment horizontal="center" vertical="center"/>
    </xf>
    <xf numFmtId="9" fontId="0" fillId="0" borderId="0" xfId="67" applyFont="1" applyProtection="1"/>
    <xf numFmtId="0" fontId="56" fillId="0" borderId="0" xfId="50" applyFont="1" applyBorder="1" applyAlignment="1" applyProtection="1">
      <alignment vertical="center" wrapText="1"/>
    </xf>
    <xf numFmtId="172" fontId="56" fillId="0" borderId="0" xfId="50" applyNumberFormat="1" applyFont="1" applyFill="1" applyBorder="1" applyAlignment="1" applyProtection="1">
      <alignment horizontal="center" vertical="center"/>
    </xf>
    <xf numFmtId="0" fontId="56" fillId="0" borderId="0" xfId="50" applyFont="1" applyBorder="1" applyProtection="1"/>
    <xf numFmtId="0" fontId="1" fillId="0" borderId="0" xfId="50" applyBorder="1" applyProtection="1"/>
    <xf numFmtId="0" fontId="58" fillId="26" borderId="31" xfId="50" applyFont="1" applyFill="1" applyBorder="1" applyAlignment="1" applyProtection="1">
      <alignment horizontal="left" vertical="center" wrapText="1"/>
    </xf>
    <xf numFmtId="0" fontId="58" fillId="26" borderId="31" xfId="50" applyFont="1" applyFill="1" applyBorder="1" applyAlignment="1" applyProtection="1">
      <alignment horizontal="center" vertical="center"/>
    </xf>
    <xf numFmtId="168" fontId="56" fillId="0" borderId="31" xfId="50" applyNumberFormat="1" applyFont="1" applyFill="1" applyBorder="1" applyAlignment="1" applyProtection="1">
      <alignment horizontal="center" vertical="center"/>
    </xf>
    <xf numFmtId="0" fontId="56" fillId="0" borderId="0" xfId="50" applyFont="1" applyBorder="1" applyAlignment="1" applyProtection="1">
      <alignment vertical="center"/>
    </xf>
    <xf numFmtId="0" fontId="56" fillId="0" borderId="0" xfId="50" applyFont="1" applyBorder="1" applyAlignment="1" applyProtection="1"/>
    <xf numFmtId="0" fontId="57" fillId="0" borderId="0" xfId="50" applyFont="1" applyBorder="1" applyProtection="1"/>
    <xf numFmtId="0" fontId="58" fillId="26" borderId="32" xfId="50" applyFont="1" applyFill="1" applyBorder="1" applyAlignment="1" applyProtection="1">
      <alignment horizontal="left" vertical="center" wrapText="1"/>
    </xf>
    <xf numFmtId="0" fontId="58" fillId="26" borderId="32" xfId="50" applyFont="1" applyFill="1" applyBorder="1" applyAlignment="1" applyProtection="1">
      <alignment horizontal="center" vertical="center"/>
    </xf>
    <xf numFmtId="0" fontId="58" fillId="27" borderId="31" xfId="50" applyFont="1" applyFill="1" applyBorder="1" applyAlignment="1" applyProtection="1">
      <alignment horizontal="left" vertical="center"/>
    </xf>
    <xf numFmtId="0" fontId="56" fillId="27" borderId="31" xfId="50" applyFont="1" applyFill="1" applyBorder="1" applyAlignment="1" applyProtection="1">
      <alignment horizontal="center" vertical="center"/>
    </xf>
    <xf numFmtId="171" fontId="58" fillId="0" borderId="31" xfId="50" applyNumberFormat="1" applyFont="1" applyFill="1" applyBorder="1" applyAlignment="1" applyProtection="1">
      <alignment horizontal="center" vertical="center"/>
    </xf>
    <xf numFmtId="171" fontId="58" fillId="27" borderId="31" xfId="50" applyNumberFormat="1" applyFont="1" applyFill="1" applyBorder="1" applyAlignment="1" applyProtection="1">
      <alignment horizontal="center" vertical="center"/>
    </xf>
    <xf numFmtId="0" fontId="69" fillId="0" borderId="0" xfId="50" applyFont="1" applyFill="1" applyProtection="1"/>
    <xf numFmtId="0" fontId="2" fillId="0" borderId="0" xfId="50" applyFont="1" applyFill="1" applyProtection="1"/>
    <xf numFmtId="0" fontId="2" fillId="27" borderId="0" xfId="50" applyFont="1" applyFill="1" applyProtection="1"/>
    <xf numFmtId="0" fontId="58" fillId="0" borderId="31" xfId="50" applyFont="1" applyBorder="1" applyAlignment="1" applyProtection="1">
      <alignment vertical="center" wrapText="1"/>
    </xf>
    <xf numFmtId="0" fontId="2" fillId="0" borderId="0" xfId="50" applyFont="1" applyProtection="1"/>
    <xf numFmtId="0" fontId="58" fillId="0" borderId="33" xfId="50" applyFont="1" applyBorder="1" applyAlignment="1" applyProtection="1">
      <alignment vertical="center" wrapText="1"/>
    </xf>
    <xf numFmtId="171" fontId="58" fillId="0" borderId="34" xfId="50" applyNumberFormat="1" applyFont="1" applyFill="1" applyBorder="1" applyAlignment="1" applyProtection="1">
      <alignment horizontal="center" vertical="center"/>
    </xf>
    <xf numFmtId="0" fontId="56" fillId="0" borderId="0" xfId="50" applyFont="1" applyAlignment="1" applyProtection="1">
      <alignment vertical="center" wrapText="1"/>
    </xf>
    <xf numFmtId="0" fontId="56" fillId="0" borderId="0" xfId="50" applyFont="1" applyAlignment="1" applyProtection="1">
      <alignment vertical="center"/>
    </xf>
    <xf numFmtId="0" fontId="56" fillId="0" borderId="0" xfId="50" applyFont="1" applyProtection="1"/>
    <xf numFmtId="0" fontId="56" fillId="0" borderId="0" xfId="50" applyFont="1" applyAlignment="1" applyProtection="1"/>
    <xf numFmtId="0" fontId="38" fillId="0" borderId="0" xfId="50" applyFont="1" applyProtection="1"/>
    <xf numFmtId="0" fontId="56" fillId="0" borderId="31" xfId="50" applyFont="1" applyFill="1" applyBorder="1" applyAlignment="1" applyProtection="1">
      <alignment horizontal="center" vertical="center"/>
    </xf>
    <xf numFmtId="0" fontId="1" fillId="0" borderId="0" xfId="50" applyAlignment="1" applyProtection="1">
      <alignment vertical="center"/>
    </xf>
    <xf numFmtId="171" fontId="56" fillId="27" borderId="31" xfId="50" applyNumberFormat="1" applyFont="1" applyFill="1" applyBorder="1" applyAlignment="1" applyProtection="1">
      <alignment horizontal="center" vertical="center"/>
    </xf>
    <xf numFmtId="171" fontId="57" fillId="0" borderId="31" xfId="50" applyNumberFormat="1" applyFont="1" applyBorder="1" applyAlignment="1" applyProtection="1">
      <alignment vertical="center"/>
    </xf>
    <xf numFmtId="171" fontId="1" fillId="0" borderId="31" xfId="50" applyNumberFormat="1" applyFont="1" applyBorder="1" applyAlignment="1" applyProtection="1">
      <alignment vertical="center"/>
    </xf>
    <xf numFmtId="0" fontId="58" fillId="0" borderId="0" xfId="50" applyFont="1" applyBorder="1" applyAlignment="1" applyProtection="1">
      <alignment vertical="center" wrapText="1"/>
    </xf>
    <xf numFmtId="3" fontId="58" fillId="0" borderId="0" xfId="50" applyNumberFormat="1" applyFont="1" applyFill="1" applyBorder="1" applyAlignment="1" applyProtection="1">
      <alignment horizontal="center" vertical="center"/>
    </xf>
    <xf numFmtId="0" fontId="1" fillId="0" borderId="0" xfId="50" applyBorder="1" applyAlignment="1" applyProtection="1">
      <alignment vertical="center"/>
    </xf>
    <xf numFmtId="0" fontId="58" fillId="26" borderId="31" xfId="50" applyFont="1" applyFill="1" applyBorder="1" applyAlignment="1" applyProtection="1">
      <alignment vertical="center" wrapText="1"/>
    </xf>
    <xf numFmtId="3" fontId="58" fillId="26" borderId="31" xfId="50" applyNumberFormat="1" applyFont="1" applyFill="1" applyBorder="1" applyAlignment="1" applyProtection="1">
      <alignment horizontal="center" vertical="center" wrapText="1"/>
    </xf>
    <xf numFmtId="0" fontId="58" fillId="0" borderId="0" xfId="50" applyFont="1" applyFill="1" applyBorder="1" applyAlignment="1" applyProtection="1">
      <alignment horizontal="center" vertical="center"/>
    </xf>
    <xf numFmtId="0" fontId="59" fillId="0" borderId="0" xfId="50" applyFont="1" applyBorder="1" applyAlignment="1" applyProtection="1">
      <alignment vertical="center"/>
    </xf>
    <xf numFmtId="0" fontId="58" fillId="0" borderId="31" xfId="50" applyFont="1" applyBorder="1" applyAlignment="1" applyProtection="1">
      <alignment horizontal="left" vertical="center" wrapText="1"/>
    </xf>
    <xf numFmtId="0" fontId="38" fillId="0" borderId="0" xfId="50" applyFont="1" applyBorder="1" applyAlignment="1" applyProtection="1">
      <alignment vertical="center"/>
    </xf>
    <xf numFmtId="0" fontId="57" fillId="0" borderId="0" xfId="50" applyFont="1" applyBorder="1" applyAlignment="1" applyProtection="1">
      <alignment vertical="center"/>
    </xf>
    <xf numFmtId="0" fontId="38" fillId="0" borderId="0" xfId="50" applyFont="1" applyAlignment="1" applyProtection="1">
      <alignment wrapText="1"/>
    </xf>
    <xf numFmtId="49" fontId="57" fillId="0" borderId="0" xfId="50" applyNumberFormat="1" applyFont="1" applyProtection="1"/>
    <xf numFmtId="0" fontId="70" fillId="0" borderId="0" xfId="50" applyFont="1" applyAlignment="1" applyProtection="1">
      <alignment wrapText="1"/>
    </xf>
    <xf numFmtId="0" fontId="41" fillId="0" borderId="25" xfId="2" applyFont="1" applyFill="1" applyBorder="1" applyAlignment="1">
      <alignment vertical="top" wrapText="1"/>
    </xf>
    <xf numFmtId="0" fontId="41" fillId="0" borderId="28" xfId="2" applyFont="1" applyFill="1" applyBorder="1" applyAlignment="1">
      <alignment vertical="top" wrapText="1"/>
    </xf>
    <xf numFmtId="0" fontId="41" fillId="0" borderId="26" xfId="2" applyFont="1" applyFill="1" applyBorder="1" applyAlignment="1">
      <alignment vertical="top" wrapText="1"/>
    </xf>
    <xf numFmtId="0" fontId="72" fillId="0" borderId="0" xfId="69" applyNumberFormat="1" applyFont="1" applyFill="1" applyBorder="1" applyAlignment="1" applyProtection="1"/>
    <xf numFmtId="0" fontId="72" fillId="0" borderId="0" xfId="69" applyNumberFormat="1" applyFont="1" applyFill="1" applyBorder="1" applyAlignment="1" applyProtection="1">
      <alignment horizontal="right"/>
    </xf>
    <xf numFmtId="0" fontId="73" fillId="0" borderId="0" xfId="69" applyNumberFormat="1" applyFont="1" applyFill="1" applyBorder="1" applyAlignment="1" applyProtection="1">
      <alignment vertical="top"/>
    </xf>
    <xf numFmtId="0" fontId="72" fillId="0" borderId="0" xfId="69" applyNumberFormat="1" applyFont="1" applyFill="1" applyBorder="1" applyAlignment="1" applyProtection="1">
      <alignment wrapText="1"/>
    </xf>
    <xf numFmtId="0" fontId="72" fillId="0" borderId="20" xfId="69" applyNumberFormat="1" applyFont="1" applyFill="1" applyBorder="1" applyAlignment="1" applyProtection="1"/>
    <xf numFmtId="0" fontId="72" fillId="0" borderId="20" xfId="69" applyNumberFormat="1" applyFont="1" applyFill="1" applyBorder="1" applyAlignment="1" applyProtection="1">
      <alignment horizontal="right"/>
    </xf>
    <xf numFmtId="0" fontId="72" fillId="0" borderId="0" xfId="69" applyNumberFormat="1" applyFont="1" applyFill="1" applyBorder="1" applyAlignment="1" applyProtection="1">
      <alignment vertical="top"/>
    </xf>
    <xf numFmtId="0" fontId="73" fillId="0" borderId="0" xfId="69" applyNumberFormat="1" applyFont="1" applyFill="1" applyBorder="1" applyAlignment="1" applyProtection="1">
      <alignment horizontal="center"/>
    </xf>
    <xf numFmtId="0" fontId="72" fillId="0" borderId="0" xfId="69" applyNumberFormat="1" applyFont="1" applyFill="1" applyBorder="1" applyAlignment="1" applyProtection="1">
      <alignment horizontal="left" vertical="top"/>
    </xf>
    <xf numFmtId="0" fontId="72" fillId="0" borderId="0" xfId="69" applyNumberFormat="1" applyFont="1" applyFill="1" applyBorder="1" applyAlignment="1" applyProtection="1">
      <alignment horizontal="left"/>
    </xf>
    <xf numFmtId="0" fontId="72" fillId="0" borderId="20" xfId="69" applyNumberFormat="1" applyFont="1" applyFill="1" applyBorder="1" applyAlignment="1" applyProtection="1">
      <alignment vertical="top"/>
    </xf>
    <xf numFmtId="0" fontId="74" fillId="0" borderId="0" xfId="69" applyNumberFormat="1" applyFont="1" applyFill="1" applyBorder="1" applyAlignment="1" applyProtection="1">
      <alignment horizontal="center" vertical="top"/>
    </xf>
    <xf numFmtId="0" fontId="75" fillId="0" borderId="0" xfId="69" applyNumberFormat="1" applyFont="1" applyFill="1" applyBorder="1" applyAlignment="1" applyProtection="1">
      <alignment horizontal="center"/>
    </xf>
    <xf numFmtId="0" fontId="72" fillId="0" borderId="20" xfId="69" applyNumberFormat="1" applyFont="1" applyFill="1" applyBorder="1" applyAlignment="1" applyProtection="1">
      <alignment horizontal="center"/>
    </xf>
    <xf numFmtId="0" fontId="74" fillId="0" borderId="0" xfId="69" applyNumberFormat="1" applyFont="1" applyFill="1" applyBorder="1" applyAlignment="1" applyProtection="1"/>
    <xf numFmtId="3" fontId="72" fillId="0" borderId="0" xfId="69" applyNumberFormat="1" applyFont="1" applyFill="1" applyBorder="1" applyAlignment="1" applyProtection="1">
      <alignment horizontal="right" vertical="top"/>
    </xf>
    <xf numFmtId="0" fontId="74" fillId="0" borderId="0" xfId="69" applyNumberFormat="1" applyFont="1" applyFill="1" applyBorder="1" applyAlignment="1" applyProtection="1">
      <alignment horizontal="center"/>
    </xf>
    <xf numFmtId="0" fontId="73" fillId="0" borderId="0" xfId="69" applyNumberFormat="1" applyFont="1" applyFill="1" applyBorder="1" applyAlignment="1" applyProtection="1">
      <alignment horizontal="left"/>
    </xf>
    <xf numFmtId="0" fontId="72" fillId="0" borderId="0" xfId="69" applyNumberFormat="1" applyFont="1" applyFill="1" applyBorder="1" applyAlignment="1" applyProtection="1">
      <alignment horizontal="center"/>
    </xf>
    <xf numFmtId="2" fontId="72" fillId="0" borderId="20" xfId="69" applyNumberFormat="1" applyFont="1" applyFill="1" applyBorder="1" applyAlignment="1" applyProtection="1"/>
    <xf numFmtId="49" fontId="72" fillId="0" borderId="20" xfId="69" applyNumberFormat="1" applyFont="1" applyFill="1" applyBorder="1" applyAlignment="1" applyProtection="1">
      <alignment horizontal="right"/>
    </xf>
    <xf numFmtId="0" fontId="72" fillId="0" borderId="0" xfId="69" applyNumberFormat="1" applyFont="1" applyFill="1" applyBorder="1" applyAlignment="1" applyProtection="1">
      <alignment vertical="center" wrapText="1"/>
    </xf>
    <xf numFmtId="2" fontId="72" fillId="0" borderId="0" xfId="69" applyNumberFormat="1" applyFont="1" applyFill="1" applyBorder="1" applyAlignment="1" applyProtection="1"/>
    <xf numFmtId="49" fontId="72" fillId="0" borderId="0" xfId="69" applyNumberFormat="1" applyFont="1" applyFill="1" applyBorder="1" applyAlignment="1" applyProtection="1">
      <alignment horizontal="right"/>
    </xf>
    <xf numFmtId="49" fontId="72" fillId="0" borderId="37" xfId="69" applyNumberFormat="1" applyFont="1" applyFill="1" applyBorder="1" applyAlignment="1" applyProtection="1">
      <alignment horizontal="right"/>
    </xf>
    <xf numFmtId="2" fontId="72" fillId="0" borderId="37" xfId="69" applyNumberFormat="1" applyFont="1" applyFill="1" applyBorder="1" applyAlignment="1" applyProtection="1">
      <alignment horizontal="right"/>
    </xf>
    <xf numFmtId="0" fontId="72" fillId="0" borderId="0" xfId="69" applyNumberFormat="1" applyFont="1" applyFill="1" applyBorder="1" applyAlignment="1" applyProtection="1">
      <alignment vertical="center"/>
    </xf>
    <xf numFmtId="0" fontId="72" fillId="0" borderId="42" xfId="69" applyNumberFormat="1" applyFont="1" applyFill="1" applyBorder="1" applyAlignment="1" applyProtection="1">
      <alignment horizontal="center" vertical="center" wrapText="1"/>
    </xf>
    <xf numFmtId="0" fontId="72" fillId="0" borderId="42" xfId="69" applyNumberFormat="1" applyFont="1" applyFill="1" applyBorder="1" applyAlignment="1" applyProtection="1">
      <alignment horizontal="center" vertical="center"/>
    </xf>
    <xf numFmtId="0" fontId="76" fillId="0" borderId="0" xfId="69" applyNumberFormat="1" applyFont="1" applyFill="1" applyBorder="1" applyAlignment="1" applyProtection="1">
      <alignment wrapText="1"/>
    </xf>
    <xf numFmtId="0" fontId="73" fillId="0" borderId="40" xfId="69" applyNumberFormat="1" applyFont="1" applyFill="1" applyBorder="1" applyAlignment="1" applyProtection="1">
      <alignment horizontal="center" vertical="top" wrapText="1"/>
    </xf>
    <xf numFmtId="0" fontId="73" fillId="0" borderId="36" xfId="69" applyNumberFormat="1" applyFont="1" applyFill="1" applyBorder="1" applyAlignment="1" applyProtection="1">
      <alignment horizontal="left" vertical="top" wrapText="1"/>
    </xf>
    <xf numFmtId="0" fontId="73" fillId="0" borderId="36" xfId="69" applyNumberFormat="1" applyFont="1" applyFill="1" applyBorder="1" applyAlignment="1" applyProtection="1">
      <alignment horizontal="center" vertical="top" wrapText="1"/>
    </xf>
    <xf numFmtId="4" fontId="73" fillId="0" borderId="36" xfId="69" applyNumberFormat="1" applyFont="1" applyFill="1" applyBorder="1" applyAlignment="1" applyProtection="1">
      <alignment horizontal="right" vertical="top" wrapText="1"/>
    </xf>
    <xf numFmtId="3" fontId="73" fillId="0" borderId="41" xfId="69" applyNumberFormat="1" applyFont="1" applyFill="1" applyBorder="1" applyAlignment="1" applyProtection="1">
      <alignment horizontal="right" vertical="top" wrapText="1"/>
    </xf>
    <xf numFmtId="0" fontId="73" fillId="0" borderId="0" xfId="69" applyNumberFormat="1" applyFont="1" applyFill="1" applyBorder="1" applyAlignment="1" applyProtection="1">
      <alignment wrapText="1"/>
    </xf>
    <xf numFmtId="0" fontId="72" fillId="0" borderId="5" xfId="69" applyNumberFormat="1" applyFont="1" applyFill="1" applyBorder="1" applyAlignment="1" applyProtection="1">
      <alignment vertical="center" wrapText="1"/>
    </xf>
    <xf numFmtId="0" fontId="72" fillId="0" borderId="0" xfId="69" applyNumberFormat="1" applyFont="1" applyFill="1" applyBorder="1" applyAlignment="1" applyProtection="1">
      <alignment horizontal="right" vertical="top" wrapText="1"/>
    </xf>
    <xf numFmtId="0" fontId="72" fillId="0" borderId="5" xfId="69" applyNumberFormat="1" applyFont="1" applyFill="1" applyBorder="1" applyAlignment="1" applyProtection="1">
      <alignment horizontal="center" vertical="center" wrapText="1"/>
    </xf>
    <xf numFmtId="0" fontId="72" fillId="0" borderId="0" xfId="69" applyNumberFormat="1" applyFont="1" applyFill="1" applyBorder="1" applyAlignment="1" applyProtection="1">
      <alignment horizontal="center" vertical="top" wrapText="1"/>
    </xf>
    <xf numFmtId="4" fontId="72" fillId="0" borderId="0" xfId="69" applyNumberFormat="1" applyFont="1" applyFill="1" applyBorder="1" applyAlignment="1" applyProtection="1">
      <alignment horizontal="right" vertical="top" wrapText="1"/>
    </xf>
    <xf numFmtId="3" fontId="72" fillId="0" borderId="35" xfId="69" applyNumberFormat="1" applyFont="1" applyFill="1" applyBorder="1" applyAlignment="1" applyProtection="1">
      <alignment horizontal="right" vertical="top" wrapText="1"/>
    </xf>
    <xf numFmtId="0" fontId="72" fillId="0" borderId="36" xfId="69" applyNumberFormat="1" applyFont="1" applyFill="1" applyBorder="1" applyAlignment="1" applyProtection="1">
      <alignment horizontal="center" vertical="top" wrapText="1"/>
    </xf>
    <xf numFmtId="4" fontId="72" fillId="0" borderId="36" xfId="69" applyNumberFormat="1" applyFont="1" applyFill="1" applyBorder="1" applyAlignment="1" applyProtection="1">
      <alignment horizontal="right" vertical="top" wrapText="1"/>
    </xf>
    <xf numFmtId="3" fontId="72" fillId="0" borderId="41" xfId="69" applyNumberFormat="1" applyFont="1" applyFill="1" applyBorder="1" applyAlignment="1" applyProtection="1">
      <alignment horizontal="right" vertical="top" wrapText="1"/>
    </xf>
    <xf numFmtId="0" fontId="73" fillId="0" borderId="5" xfId="69" applyNumberFormat="1" applyFont="1" applyFill="1" applyBorder="1" applyAlignment="1" applyProtection="1">
      <alignment horizontal="center" vertical="top" wrapText="1"/>
    </xf>
    <xf numFmtId="0" fontId="73" fillId="0" borderId="0" xfId="69" applyNumberFormat="1" applyFont="1" applyFill="1" applyBorder="1" applyAlignment="1" applyProtection="1">
      <alignment horizontal="left" vertical="top" wrapText="1"/>
    </xf>
    <xf numFmtId="0" fontId="72" fillId="0" borderId="5" xfId="69" applyNumberFormat="1" applyFont="1" applyFill="1" applyBorder="1" applyAlignment="1" applyProtection="1">
      <alignment horizontal="center" vertical="top" wrapText="1"/>
    </xf>
    <xf numFmtId="0" fontId="72" fillId="0" borderId="0" xfId="69" applyNumberFormat="1" applyFont="1" applyFill="1" applyBorder="1" applyAlignment="1" applyProtection="1">
      <alignment horizontal="left" vertical="top" wrapText="1"/>
    </xf>
    <xf numFmtId="0" fontId="73" fillId="0" borderId="0" xfId="69" applyNumberFormat="1" applyFont="1" applyFill="1" applyBorder="1" applyAlignment="1" applyProtection="1">
      <alignment horizontal="center" vertical="top" wrapText="1"/>
    </xf>
    <xf numFmtId="0" fontId="73" fillId="0" borderId="0" xfId="69" applyNumberFormat="1" applyFont="1" applyFill="1" applyBorder="1" applyAlignment="1" applyProtection="1">
      <alignment horizontal="right" vertical="top" wrapText="1"/>
    </xf>
    <xf numFmtId="0" fontId="72" fillId="0" borderId="40" xfId="69" applyNumberFormat="1" applyFont="1" applyFill="1" applyBorder="1" applyAlignment="1" applyProtection="1"/>
    <xf numFmtId="0" fontId="73" fillId="0" borderId="36" xfId="69" applyNumberFormat="1" applyFont="1" applyFill="1" applyBorder="1" applyAlignment="1" applyProtection="1">
      <alignment horizontal="right" vertical="top" wrapText="1"/>
    </xf>
    <xf numFmtId="4" fontId="73" fillId="0" borderId="36" xfId="69" applyNumberFormat="1" applyFont="1" applyFill="1" applyBorder="1" applyAlignment="1" applyProtection="1">
      <alignment horizontal="right" vertical="top"/>
    </xf>
    <xf numFmtId="2" fontId="73" fillId="0" borderId="36" xfId="69" applyNumberFormat="1" applyFont="1" applyFill="1" applyBorder="1" applyAlignment="1" applyProtection="1">
      <alignment horizontal="center" vertical="top"/>
    </xf>
    <xf numFmtId="3" fontId="73" fillId="0" borderId="41" xfId="69" applyNumberFormat="1" applyFont="1" applyFill="1" applyBorder="1" applyAlignment="1" applyProtection="1">
      <alignment horizontal="right" vertical="top"/>
    </xf>
    <xf numFmtId="0" fontId="72" fillId="0" borderId="5" xfId="69" applyNumberFormat="1" applyFont="1" applyFill="1" applyBorder="1" applyAlignment="1" applyProtection="1"/>
    <xf numFmtId="4" fontId="72" fillId="0" borderId="0" xfId="69" applyNumberFormat="1" applyFont="1" applyFill="1" applyBorder="1" applyAlignment="1" applyProtection="1">
      <alignment horizontal="right" vertical="top"/>
    </xf>
    <xf numFmtId="2" fontId="72" fillId="0" borderId="0" xfId="69" applyNumberFormat="1" applyFont="1" applyFill="1" applyBorder="1" applyAlignment="1" applyProtection="1">
      <alignment horizontal="center" vertical="top"/>
    </xf>
    <xf numFmtId="3" fontId="72" fillId="0" borderId="35" xfId="69" applyNumberFormat="1" applyFont="1" applyFill="1" applyBorder="1" applyAlignment="1" applyProtection="1">
      <alignment horizontal="right" vertical="top"/>
    </xf>
    <xf numFmtId="4" fontId="73" fillId="0" borderId="0" xfId="69" applyNumberFormat="1" applyFont="1" applyFill="1" applyBorder="1" applyAlignment="1" applyProtection="1">
      <alignment horizontal="right" vertical="top"/>
    </xf>
    <xf numFmtId="2" fontId="73" fillId="0" borderId="0" xfId="69" applyNumberFormat="1" applyFont="1" applyFill="1" applyBorder="1" applyAlignment="1" applyProtection="1">
      <alignment horizontal="center" vertical="top"/>
    </xf>
    <xf numFmtId="3" fontId="73" fillId="0" borderId="35" xfId="69" applyNumberFormat="1" applyFont="1" applyFill="1" applyBorder="1" applyAlignment="1" applyProtection="1">
      <alignment horizontal="right" vertical="top"/>
    </xf>
    <xf numFmtId="0" fontId="72" fillId="0" borderId="0" xfId="69" applyNumberFormat="1" applyFont="1" applyFill="1" applyBorder="1" applyAlignment="1" applyProtection="1">
      <alignment vertical="top" wrapText="1"/>
    </xf>
    <xf numFmtId="4" fontId="73" fillId="0" borderId="0" xfId="69" applyNumberFormat="1" applyFont="1" applyFill="1" applyBorder="1" applyAlignment="1" applyProtection="1">
      <alignment horizontal="right" vertical="top" wrapText="1"/>
    </xf>
    <xf numFmtId="2" fontId="73" fillId="0" borderId="0" xfId="69" applyNumberFormat="1" applyFont="1" applyFill="1" applyBorder="1" applyAlignment="1" applyProtection="1">
      <alignment horizontal="center" vertical="top" wrapText="1"/>
    </xf>
    <xf numFmtId="3" fontId="73" fillId="0" borderId="35" xfId="69" applyNumberFormat="1" applyFont="1" applyFill="1" applyBorder="1" applyAlignment="1" applyProtection="1">
      <alignment horizontal="right" vertical="top" wrapText="1"/>
    </xf>
    <xf numFmtId="4" fontId="72" fillId="0" borderId="0" xfId="69" applyNumberFormat="1" applyFont="1" applyFill="1" applyBorder="1" applyAlignment="1" applyProtection="1">
      <alignment vertical="top"/>
    </xf>
    <xf numFmtId="2" fontId="72" fillId="0" borderId="0" xfId="69" applyNumberFormat="1" applyFont="1" applyFill="1" applyBorder="1" applyAlignment="1" applyProtection="1">
      <alignment vertical="top"/>
    </xf>
    <xf numFmtId="3" fontId="72" fillId="0" borderId="0" xfId="69" applyNumberFormat="1" applyFont="1" applyFill="1" applyBorder="1" applyAlignment="1" applyProtection="1">
      <alignment vertical="top"/>
    </xf>
    <xf numFmtId="0" fontId="73" fillId="0" borderId="36" xfId="69" applyNumberFormat="1" applyFont="1" applyFill="1" applyBorder="1" applyAlignment="1" applyProtection="1">
      <alignment horizontal="center" vertical="top"/>
    </xf>
    <xf numFmtId="0" fontId="72" fillId="0" borderId="0" xfId="69" applyNumberFormat="1" applyFont="1" applyFill="1" applyBorder="1" applyAlignment="1" applyProtection="1">
      <alignment horizontal="center" vertical="top"/>
    </xf>
    <xf numFmtId="0" fontId="73" fillId="0" borderId="0" xfId="69" applyNumberFormat="1" applyFont="1" applyFill="1" applyBorder="1" applyAlignment="1" applyProtection="1">
      <alignment horizontal="center" vertical="top"/>
    </xf>
    <xf numFmtId="4" fontId="73" fillId="0" borderId="35" xfId="69" applyNumberFormat="1" applyFont="1" applyFill="1" applyBorder="1" applyAlignment="1" applyProtection="1">
      <alignment horizontal="right" vertical="top"/>
    </xf>
    <xf numFmtId="4" fontId="72" fillId="0" borderId="35" xfId="69" applyNumberFormat="1" applyFont="1" applyFill="1" applyBorder="1" applyAlignment="1" applyProtection="1">
      <alignment horizontal="right" vertical="top"/>
    </xf>
    <xf numFmtId="3" fontId="73" fillId="0" borderId="0" xfId="69" applyNumberFormat="1" applyFont="1" applyFill="1" applyBorder="1" applyAlignment="1" applyProtection="1">
      <alignment horizontal="right" vertical="top"/>
    </xf>
    <xf numFmtId="0" fontId="72" fillId="0" borderId="36" xfId="69" applyNumberFormat="1" applyFont="1" applyFill="1" applyBorder="1" applyAlignment="1" applyProtection="1"/>
    <xf numFmtId="0" fontId="72" fillId="0" borderId="0" xfId="69" applyNumberFormat="1" applyFont="1" applyFill="1" applyBorder="1" applyAlignment="1" applyProtection="1">
      <alignment horizontal="right" vertical="top"/>
    </xf>
    <xf numFmtId="0" fontId="73" fillId="0" borderId="0" xfId="69" applyNumberFormat="1" applyFont="1" applyFill="1" applyBorder="1" applyAlignment="1" applyProtection="1">
      <alignment vertical="top" wrapText="1"/>
    </xf>
    <xf numFmtId="49" fontId="79" fillId="0" borderId="1" xfId="70" applyNumberFormat="1" applyFont="1" applyBorder="1" applyAlignment="1">
      <alignment horizontal="center" vertical="center"/>
    </xf>
    <xf numFmtId="49" fontId="68" fillId="0" borderId="1" xfId="49" applyNumberFormat="1" applyFont="1" applyBorder="1" applyAlignment="1">
      <alignment horizontal="center" vertical="center" wrapText="1"/>
    </xf>
    <xf numFmtId="167" fontId="68" fillId="0" borderId="1" xfId="49" applyNumberFormat="1" applyFont="1" applyBorder="1" applyAlignment="1">
      <alignment horizontal="center" vertical="center"/>
    </xf>
    <xf numFmtId="4" fontId="68" fillId="0" borderId="1" xfId="49" applyNumberFormat="1" applyFont="1" applyBorder="1" applyAlignment="1">
      <alignmen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7" fillId="0" borderId="5" xfId="1" applyFont="1" applyBorder="1" applyAlignment="1">
      <alignment horizontal="left" vertical="center"/>
    </xf>
    <xf numFmtId="0" fontId="7" fillId="0" borderId="0" xfId="1" applyFont="1" applyAlignment="1">
      <alignment horizontal="left" vertical="center"/>
    </xf>
    <xf numFmtId="0" fontId="65" fillId="0" borderId="4" xfId="1" applyFont="1" applyBorder="1" applyAlignment="1">
      <alignment horizontal="center" vertical="center"/>
    </xf>
    <xf numFmtId="0" fontId="65" fillId="0" borderId="7" xfId="1" applyFont="1" applyBorder="1" applyAlignment="1">
      <alignment horizontal="center" vertical="center"/>
    </xf>
    <xf numFmtId="0" fontId="65" fillId="0" borderId="3"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5" fillId="0" borderId="0" xfId="1" applyFont="1" applyBorder="1" applyAlignment="1">
      <alignment horizontal="center" vertical="center"/>
    </xf>
    <xf numFmtId="0" fontId="4" fillId="0" borderId="0" xfId="1" applyFont="1" applyFill="1" applyBorder="1" applyAlignment="1">
      <alignment horizontal="center" vertical="center"/>
    </xf>
    <xf numFmtId="0" fontId="67" fillId="0" borderId="0" xfId="1" applyFont="1" applyBorder="1" applyAlignment="1">
      <alignment horizontal="center" vertical="center"/>
    </xf>
    <xf numFmtId="0" fontId="5" fillId="0" borderId="0" xfId="1" applyFont="1" applyAlignment="1">
      <alignment horizontal="left"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2" fillId="0" borderId="0" xfId="1" applyFont="1" applyAlignment="1">
      <alignment horizontal="center" vertical="center"/>
    </xf>
    <xf numFmtId="0" fontId="40" fillId="0" borderId="0" xfId="1" applyFont="1" applyAlignment="1">
      <alignment horizontal="center" vertical="center"/>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6" xfId="62" applyFont="1" applyBorder="1" applyAlignment="1">
      <alignment horizontal="center" vertical="center" wrapText="1"/>
    </xf>
    <xf numFmtId="0" fontId="40" fillId="0" borderId="0" xfId="1" applyFont="1" applyAlignment="1">
      <alignment horizontal="center" vertical="center" wrapText="1"/>
    </xf>
    <xf numFmtId="0" fontId="63"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49" fontId="56" fillId="0" borderId="0" xfId="50" applyNumberFormat="1" applyFont="1" applyAlignment="1" applyProtection="1">
      <alignment horizontal="left" vertical="center" wrapText="1"/>
    </xf>
    <xf numFmtId="0" fontId="56" fillId="0" borderId="0" xfId="50" applyFont="1" applyAlignment="1" applyProtection="1">
      <alignment horizontal="left" vertical="center" wrapText="1"/>
    </xf>
    <xf numFmtId="0" fontId="8" fillId="0" borderId="0" xfId="1" applyFont="1" applyAlignment="1" applyProtection="1">
      <alignment horizontal="center" vertical="center" wrapText="1"/>
    </xf>
    <xf numFmtId="0" fontId="7" fillId="0" borderId="0" xfId="1" applyFont="1" applyAlignment="1" applyProtection="1">
      <alignment horizontal="center" vertical="center"/>
    </xf>
    <xf numFmtId="0" fontId="8" fillId="0" borderId="0" xfId="1" applyFont="1" applyAlignment="1" applyProtection="1">
      <alignment horizontal="center" vertical="center"/>
    </xf>
    <xf numFmtId="0" fontId="58" fillId="26" borderId="32" xfId="50" applyFont="1" applyFill="1" applyBorder="1" applyAlignment="1" applyProtection="1">
      <alignment horizontal="left" vertical="center" wrapText="1"/>
    </xf>
    <xf numFmtId="0" fontId="58" fillId="26" borderId="2" xfId="50" applyFont="1" applyFill="1" applyBorder="1" applyAlignment="1" applyProtection="1">
      <alignment horizontal="left" vertical="center" wrapText="1"/>
    </xf>
    <xf numFmtId="0" fontId="58" fillId="26" borderId="32" xfId="50" applyFont="1" applyFill="1" applyBorder="1" applyAlignment="1" applyProtection="1">
      <alignment horizontal="center" vertical="center"/>
    </xf>
    <xf numFmtId="0" fontId="58" fillId="26" borderId="2" xfId="50" applyFont="1" applyFill="1" applyBorder="1" applyAlignment="1" applyProtection="1">
      <alignment horizontal="center" vertical="center"/>
    </xf>
    <xf numFmtId="0" fontId="58" fillId="26" borderId="31" xfId="50" applyFont="1" applyFill="1" applyBorder="1" applyAlignment="1" applyProtection="1">
      <alignment horizontal="center" vertical="center"/>
    </xf>
    <xf numFmtId="0" fontId="43" fillId="0" borderId="0" xfId="0" applyFont="1" applyFill="1" applyAlignment="1" applyProtection="1">
      <alignment horizontal="center" vertical="center"/>
    </xf>
    <xf numFmtId="0" fontId="5" fillId="0" borderId="0" xfId="1" applyFont="1" applyAlignment="1" applyProtection="1">
      <alignment horizontal="center" vertical="center"/>
    </xf>
    <xf numFmtId="0" fontId="67" fillId="0" borderId="0" xfId="1" applyFont="1" applyAlignment="1">
      <alignment horizontal="center" vertical="center" wrapText="1"/>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67" fillId="0" borderId="0" xfId="1" applyFont="1" applyAlignment="1">
      <alignment horizontal="center" vertical="center"/>
    </xf>
    <xf numFmtId="0" fontId="41" fillId="0" borderId="0" xfId="49" applyFont="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1" fillId="0" borderId="25" xfId="2" applyFont="1" applyFill="1" applyBorder="1" applyAlignment="1">
      <alignment horizontal="left" vertical="top" wrapText="1"/>
    </xf>
    <xf numFmtId="0" fontId="41" fillId="0" borderId="28" xfId="2" applyFont="1" applyFill="1" applyBorder="1" applyAlignment="1">
      <alignment horizontal="left" vertical="top" wrapText="1"/>
    </xf>
    <xf numFmtId="0" fontId="41" fillId="0" borderId="2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74" fillId="0" borderId="36" xfId="69" applyNumberFormat="1" applyFont="1" applyFill="1" applyBorder="1" applyAlignment="1" applyProtection="1">
      <alignment horizontal="center" vertical="center"/>
    </xf>
    <xf numFmtId="0" fontId="72" fillId="0" borderId="20" xfId="69" applyNumberFormat="1" applyFont="1" applyFill="1" applyBorder="1" applyAlignment="1" applyProtection="1">
      <alignment horizontal="left" vertical="top"/>
    </xf>
    <xf numFmtId="0" fontId="72" fillId="0" borderId="0" xfId="69" applyNumberFormat="1" applyFont="1" applyFill="1" applyBorder="1" applyAlignment="1" applyProtection="1">
      <alignment horizontal="left" vertical="top" wrapText="1"/>
    </xf>
    <xf numFmtId="0" fontId="73" fillId="0" borderId="0" xfId="69" applyNumberFormat="1" applyFont="1" applyFill="1" applyBorder="1" applyAlignment="1" applyProtection="1">
      <alignment horizontal="left" vertical="top" wrapText="1"/>
    </xf>
    <xf numFmtId="0" fontId="73" fillId="0" borderId="36" xfId="69" applyNumberFormat="1" applyFont="1" applyFill="1" applyBorder="1" applyAlignment="1" applyProtection="1">
      <alignment horizontal="left" vertical="top" wrapText="1"/>
    </xf>
    <xf numFmtId="0" fontId="72" fillId="0" borderId="36" xfId="69" applyNumberFormat="1" applyFont="1" applyFill="1" applyBorder="1" applyAlignment="1" applyProtection="1">
      <alignment horizontal="left" vertical="top" wrapText="1"/>
    </xf>
    <xf numFmtId="0" fontId="72" fillId="0" borderId="35" xfId="69" applyNumberFormat="1" applyFont="1" applyFill="1" applyBorder="1" applyAlignment="1" applyProtection="1">
      <alignment horizontal="left" vertical="top" wrapText="1"/>
    </xf>
    <xf numFmtId="0" fontId="76" fillId="0" borderId="38" xfId="69" applyNumberFormat="1" applyFont="1" applyFill="1" applyBorder="1" applyAlignment="1" applyProtection="1">
      <alignment horizontal="left" vertical="center" wrapText="1"/>
    </xf>
    <xf numFmtId="0" fontId="76" fillId="0" borderId="37" xfId="69" applyNumberFormat="1" applyFont="1" applyFill="1" applyBorder="1" applyAlignment="1" applyProtection="1">
      <alignment horizontal="left" vertical="center" wrapText="1"/>
    </xf>
    <xf numFmtId="0" fontId="76" fillId="0" borderId="39" xfId="69" applyNumberFormat="1" applyFont="1" applyFill="1" applyBorder="1" applyAlignment="1" applyProtection="1">
      <alignment horizontal="left" vertical="center" wrapText="1"/>
    </xf>
    <xf numFmtId="0" fontId="73" fillId="0" borderId="38" xfId="69" applyNumberFormat="1" applyFont="1" applyFill="1" applyBorder="1" applyAlignment="1" applyProtection="1">
      <alignment horizontal="left" vertical="center" wrapText="1"/>
    </xf>
    <xf numFmtId="0" fontId="73" fillId="0" borderId="37" xfId="69" applyNumberFormat="1" applyFont="1" applyFill="1" applyBorder="1" applyAlignment="1" applyProtection="1">
      <alignment horizontal="left" vertical="center" wrapText="1"/>
    </xf>
    <xf numFmtId="0" fontId="73" fillId="0" borderId="39" xfId="69" applyNumberFormat="1" applyFont="1" applyFill="1" applyBorder="1" applyAlignment="1" applyProtection="1">
      <alignment horizontal="left" vertical="center" wrapText="1"/>
    </xf>
    <xf numFmtId="0" fontId="72" fillId="0" borderId="42" xfId="69" applyNumberFormat="1" applyFont="1" applyFill="1" applyBorder="1" applyAlignment="1" applyProtection="1">
      <alignment horizontal="center" vertical="center" wrapText="1"/>
    </xf>
    <xf numFmtId="0" fontId="72" fillId="0" borderId="42" xfId="69" applyNumberFormat="1" applyFont="1" applyFill="1" applyBorder="1" applyAlignment="1" applyProtection="1">
      <alignment horizontal="center" vertical="center"/>
    </xf>
    <xf numFmtId="0" fontId="72" fillId="0" borderId="20" xfId="69" applyNumberFormat="1" applyFont="1" applyFill="1" applyBorder="1" applyAlignment="1" applyProtection="1">
      <alignment horizontal="center" wrapText="1"/>
    </xf>
    <xf numFmtId="0" fontId="74" fillId="0" borderId="36" xfId="69" applyNumberFormat="1" applyFont="1" applyFill="1" applyBorder="1" applyAlignment="1" applyProtection="1">
      <alignment horizontal="center" vertical="top"/>
    </xf>
    <xf numFmtId="0" fontId="74" fillId="0" borderId="36" xfId="69" applyNumberFormat="1" applyFont="1" applyFill="1" applyBorder="1" applyAlignment="1" applyProtection="1">
      <alignment horizontal="center"/>
    </xf>
    <xf numFmtId="0" fontId="72" fillId="0" borderId="37" xfId="69" applyNumberFormat="1" applyFont="1" applyFill="1" applyBorder="1" applyAlignment="1" applyProtection="1">
      <alignment horizontal="center"/>
    </xf>
    <xf numFmtId="0" fontId="72" fillId="0" borderId="0" xfId="69" applyNumberFormat="1" applyFont="1" applyFill="1" applyBorder="1" applyAlignment="1" applyProtection="1">
      <alignment horizontal="center" wrapText="1"/>
    </xf>
    <xf numFmtId="0" fontId="75" fillId="0" borderId="0" xfId="69" applyNumberFormat="1" applyFont="1" applyFill="1" applyBorder="1" applyAlignment="1" applyProtection="1">
      <alignment horizontal="center"/>
    </xf>
    <xf numFmtId="0" fontId="73" fillId="0" borderId="0" xfId="69" applyNumberFormat="1" applyFont="1" applyFill="1" applyBorder="1" applyAlignment="1" applyProtection="1">
      <alignment horizontal="center" vertical="top"/>
    </xf>
    <xf numFmtId="0" fontId="72" fillId="0" borderId="0" xfId="69" applyNumberFormat="1" applyFont="1" applyFill="1" applyBorder="1" applyAlignment="1" applyProtection="1">
      <alignment horizontal="left" vertical="top"/>
    </xf>
    <xf numFmtId="0" fontId="72" fillId="0" borderId="0" xfId="69" applyNumberFormat="1" applyFont="1" applyFill="1" applyBorder="1" applyAlignment="1" applyProtection="1">
      <alignment horizontal="righ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0"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8"/>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25</xdr:col>
      <xdr:colOff>257735</xdr:colOff>
      <xdr:row>35</xdr:row>
      <xdr:rowOff>91320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5385676" cy="67588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050;&#1086;&#1083;&#1086;&#1095;&#1082;&#1086;&#1074;&#1072;_&#1051;_&#1041;/AppData/Local/Microsoft/Windows/INetCache/Content.Outlook/97YT7K29/&#1042;&#1051;-10&#1082;&#1042;%20&#1060;-8%20&#1064;&#1072;&#1082;&#1096;&#1072;%20&#1062;&#1069;&#1057;-&#1048;&#1058;&#1054;&#10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 эк. эффект"/>
      <sheetName val="6.1. Паспорт сетевой график"/>
      <sheetName val="6.2. Паспорт фин осв ввод"/>
      <sheetName val="7. Паспорт отчет о закупке"/>
      <sheetName val="8. Общие сведения"/>
      <sheetName val="9. ЛСР"/>
      <sheetName val="10. Карта"/>
    </sheetNames>
    <sheetDataSet>
      <sheetData sheetId="0"/>
      <sheetData sheetId="1">
        <row r="8">
          <cell r="A8" t="str">
            <v>ГУП "РЭС"</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etp-region.ru,/"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6" zoomScale="85" zoomScaleSheetLayoutView="85"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2" t="s">
        <v>68</v>
      </c>
      <c r="F1" s="15"/>
      <c r="G1" s="15"/>
    </row>
    <row r="2" spans="1:22" s="11" customFormat="1" ht="18.75" customHeight="1" x14ac:dyDescent="0.3">
      <c r="A2" s="17"/>
      <c r="C2" s="14" t="s">
        <v>10</v>
      </c>
      <c r="F2" s="15"/>
      <c r="G2" s="15"/>
    </row>
    <row r="3" spans="1:22" s="11" customFormat="1" ht="18.75" x14ac:dyDescent="0.3">
      <c r="A3" s="16"/>
      <c r="C3" s="14" t="s">
        <v>431</v>
      </c>
      <c r="F3" s="15"/>
      <c r="G3" s="15"/>
    </row>
    <row r="4" spans="1:22" s="11" customFormat="1" ht="18.75" x14ac:dyDescent="0.3">
      <c r="A4" s="16"/>
      <c r="F4" s="15"/>
      <c r="G4" s="15"/>
      <c r="H4" s="14"/>
    </row>
    <row r="5" spans="1:22" s="11" customFormat="1" ht="15.75" x14ac:dyDescent="0.25">
      <c r="A5" s="383" t="s">
        <v>437</v>
      </c>
      <c r="B5" s="383"/>
      <c r="C5" s="383"/>
      <c r="D5" s="145"/>
      <c r="E5" s="145"/>
      <c r="F5" s="145"/>
      <c r="G5" s="145"/>
      <c r="H5" s="145"/>
      <c r="I5" s="145"/>
      <c r="J5" s="145"/>
    </row>
    <row r="6" spans="1:22" s="11" customFormat="1" ht="18.75" x14ac:dyDescent="0.3">
      <c r="A6" s="16"/>
      <c r="F6" s="15"/>
      <c r="G6" s="15"/>
      <c r="H6" s="14"/>
    </row>
    <row r="7" spans="1:22" s="11" customFormat="1" ht="18.75" x14ac:dyDescent="0.2">
      <c r="A7" s="387" t="s">
        <v>9</v>
      </c>
      <c r="B7" s="387"/>
      <c r="C7" s="387"/>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88" t="s">
        <v>447</v>
      </c>
      <c r="B9" s="388"/>
      <c r="C9" s="388"/>
      <c r="D9" s="7"/>
      <c r="E9" s="7"/>
      <c r="F9" s="7"/>
      <c r="G9" s="7"/>
      <c r="H9" s="7"/>
      <c r="I9" s="12"/>
      <c r="J9" s="12"/>
      <c r="K9" s="12"/>
      <c r="L9" s="12"/>
      <c r="M9" s="12"/>
      <c r="N9" s="12"/>
      <c r="O9" s="12"/>
      <c r="P9" s="12"/>
      <c r="Q9" s="12"/>
      <c r="R9" s="12"/>
      <c r="S9" s="12"/>
      <c r="T9" s="12"/>
      <c r="U9" s="12"/>
      <c r="V9" s="12"/>
    </row>
    <row r="10" spans="1:22" s="11" customFormat="1" ht="18.75" x14ac:dyDescent="0.2">
      <c r="A10" s="384" t="s">
        <v>8</v>
      </c>
      <c r="B10" s="384"/>
      <c r="C10" s="384"/>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87" t="s">
        <v>492</v>
      </c>
      <c r="B12" s="387"/>
      <c r="C12" s="387"/>
      <c r="D12" s="7"/>
      <c r="E12" s="7"/>
      <c r="F12" s="7"/>
      <c r="G12" s="7"/>
      <c r="H12" s="7"/>
      <c r="I12" s="12"/>
      <c r="J12" s="12"/>
      <c r="K12" s="12"/>
      <c r="L12" s="12"/>
      <c r="M12" s="12"/>
      <c r="N12" s="12"/>
      <c r="O12" s="12"/>
      <c r="P12" s="12"/>
      <c r="Q12" s="12"/>
      <c r="R12" s="12"/>
      <c r="S12" s="12"/>
      <c r="T12" s="12"/>
      <c r="U12" s="12"/>
      <c r="V12" s="12"/>
    </row>
    <row r="13" spans="1:22" s="11" customFormat="1" ht="18" customHeight="1" x14ac:dyDescent="0.2">
      <c r="A13" s="384" t="s">
        <v>7</v>
      </c>
      <c r="B13" s="384"/>
      <c r="C13" s="384"/>
      <c r="D13" s="5"/>
      <c r="E13" s="5"/>
      <c r="F13" s="5"/>
      <c r="G13" s="5"/>
      <c r="H13" s="5"/>
      <c r="I13" s="12"/>
      <c r="J13" s="12"/>
      <c r="K13" s="12"/>
      <c r="L13" s="12"/>
      <c r="M13" s="12"/>
      <c r="N13" s="12"/>
      <c r="O13" s="12"/>
      <c r="P13" s="12"/>
      <c r="Q13" s="12"/>
      <c r="R13" s="12"/>
      <c r="S13" s="12"/>
      <c r="T13" s="12"/>
      <c r="U13" s="12"/>
      <c r="V13" s="12"/>
    </row>
    <row r="14" spans="1:22" s="8" customFormat="1" ht="17.2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40.5" customHeight="1" x14ac:dyDescent="0.2">
      <c r="A15" s="385" t="s">
        <v>454</v>
      </c>
      <c r="B15" s="385"/>
      <c r="C15" s="385"/>
      <c r="D15" s="7"/>
      <c r="E15" s="7"/>
      <c r="F15" s="7"/>
      <c r="G15" s="7"/>
      <c r="H15" s="7"/>
      <c r="I15" s="7"/>
      <c r="J15" s="7"/>
      <c r="K15" s="7"/>
      <c r="L15" s="7"/>
      <c r="M15" s="7"/>
      <c r="N15" s="7"/>
      <c r="O15" s="7"/>
      <c r="P15" s="7"/>
      <c r="Q15" s="7"/>
      <c r="R15" s="7"/>
      <c r="S15" s="7"/>
      <c r="T15" s="7"/>
      <c r="U15" s="7"/>
      <c r="V15" s="7"/>
    </row>
    <row r="16" spans="1:22" s="2" customFormat="1" ht="15" customHeight="1" x14ac:dyDescent="0.2">
      <c r="A16" s="384" t="s">
        <v>6</v>
      </c>
      <c r="B16" s="384"/>
      <c r="C16" s="384"/>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85" t="s">
        <v>393</v>
      </c>
      <c r="B18" s="386"/>
      <c r="C18" s="386"/>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5</v>
      </c>
      <c r="B20" s="41" t="s">
        <v>67</v>
      </c>
      <c r="C20" s="40" t="s">
        <v>66</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65</v>
      </c>
      <c r="B22" s="44" t="s">
        <v>249</v>
      </c>
      <c r="C22" s="43" t="s">
        <v>435</v>
      </c>
      <c r="D22" s="32"/>
      <c r="E22" s="32"/>
      <c r="F22" s="32"/>
      <c r="G22" s="32"/>
      <c r="H22" s="32"/>
      <c r="I22" s="31"/>
      <c r="J22" s="31"/>
      <c r="K22" s="31"/>
      <c r="L22" s="31"/>
      <c r="M22" s="31"/>
      <c r="N22" s="31"/>
      <c r="O22" s="31"/>
      <c r="P22" s="31"/>
      <c r="Q22" s="31"/>
      <c r="R22" s="31"/>
      <c r="S22" s="31"/>
      <c r="T22" s="30"/>
      <c r="U22" s="30"/>
      <c r="V22" s="30"/>
    </row>
    <row r="23" spans="1:22" s="2" customFormat="1" ht="41.25" customHeight="1" x14ac:dyDescent="0.2">
      <c r="A23" s="27" t="s">
        <v>63</v>
      </c>
      <c r="B23" s="39" t="s">
        <v>64</v>
      </c>
      <c r="C23" s="154" t="s">
        <v>414</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380"/>
      <c r="B24" s="381"/>
      <c r="C24" s="382"/>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62</v>
      </c>
      <c r="B25" s="144" t="s">
        <v>345</v>
      </c>
      <c r="C25" s="38" t="s">
        <v>420</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61</v>
      </c>
      <c r="B26" s="144" t="s">
        <v>74</v>
      </c>
      <c r="C26" s="144" t="s">
        <v>406</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59</v>
      </c>
      <c r="B27" s="144" t="s">
        <v>73</v>
      </c>
      <c r="C27" s="144" t="s">
        <v>436</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58</v>
      </c>
      <c r="B28" s="144" t="s">
        <v>346</v>
      </c>
      <c r="C28" s="43" t="s">
        <v>407</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56</v>
      </c>
      <c r="B29" s="144" t="s">
        <v>347</v>
      </c>
      <c r="C29" s="43" t="s">
        <v>407</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54</v>
      </c>
      <c r="B30" s="144" t="s">
        <v>348</v>
      </c>
      <c r="C30" s="43" t="s">
        <v>407</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3" t="s">
        <v>349</v>
      </c>
      <c r="C31" s="43" t="s">
        <v>407</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3" t="s">
        <v>350</v>
      </c>
      <c r="C32" s="43" t="s">
        <v>407</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69</v>
      </c>
      <c r="B33" s="43" t="s">
        <v>351</v>
      </c>
      <c r="C33" s="43" t="s">
        <v>421</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365</v>
      </c>
      <c r="B34" s="43" t="s">
        <v>352</v>
      </c>
      <c r="C34" s="43" t="s">
        <v>422</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355</v>
      </c>
      <c r="B35" s="43" t="s">
        <v>71</v>
      </c>
      <c r="C35" s="43" t="s">
        <v>407</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366</v>
      </c>
      <c r="B36" s="43" t="s">
        <v>353</v>
      </c>
      <c r="C36" s="43" t="s">
        <v>407</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356</v>
      </c>
      <c r="B37" s="43" t="s">
        <v>354</v>
      </c>
      <c r="C37" s="43" t="s">
        <v>407</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367</v>
      </c>
      <c r="B38" s="43" t="s">
        <v>220</v>
      </c>
      <c r="C38" s="43" t="s">
        <v>407</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80"/>
      <c r="B39" s="381"/>
      <c r="C39" s="382"/>
      <c r="D39" s="26"/>
      <c r="E39" s="26"/>
      <c r="F39" s="26"/>
      <c r="G39" s="26"/>
      <c r="H39" s="26"/>
      <c r="I39" s="26"/>
      <c r="J39" s="26"/>
      <c r="K39" s="26"/>
      <c r="L39" s="26"/>
      <c r="M39" s="26"/>
      <c r="N39" s="26"/>
      <c r="O39" s="26"/>
      <c r="P39" s="26"/>
      <c r="Q39" s="26"/>
      <c r="R39" s="26"/>
      <c r="S39" s="26"/>
      <c r="T39" s="26"/>
      <c r="U39" s="26"/>
      <c r="V39" s="26"/>
    </row>
    <row r="40" spans="1:22" ht="63" x14ac:dyDescent="0.25">
      <c r="A40" s="27" t="s">
        <v>357</v>
      </c>
      <c r="B40" s="43" t="s">
        <v>403</v>
      </c>
      <c r="C40" s="389" t="s">
        <v>433</v>
      </c>
      <c r="D40" s="390"/>
      <c r="E40" s="390"/>
      <c r="F40" s="26"/>
      <c r="G40" s="26"/>
      <c r="H40" s="26"/>
      <c r="I40" s="26"/>
      <c r="J40" s="26"/>
      <c r="K40" s="26"/>
      <c r="L40" s="26"/>
      <c r="M40" s="26"/>
      <c r="N40" s="26"/>
      <c r="O40" s="26"/>
      <c r="P40" s="26"/>
      <c r="Q40" s="26"/>
      <c r="R40" s="26"/>
      <c r="S40" s="26"/>
      <c r="T40" s="26"/>
      <c r="U40" s="26"/>
      <c r="V40" s="26"/>
    </row>
    <row r="41" spans="1:22" ht="105.75" customHeight="1" x14ac:dyDescent="0.25">
      <c r="A41" s="27" t="s">
        <v>368</v>
      </c>
      <c r="B41" s="43" t="s">
        <v>388</v>
      </c>
      <c r="C41" s="43" t="s">
        <v>407</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358</v>
      </c>
      <c r="B42" s="43" t="s">
        <v>400</v>
      </c>
      <c r="C42" s="43" t="s">
        <v>407</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371</v>
      </c>
      <c r="B43" s="43" t="s">
        <v>372</v>
      </c>
      <c r="C43" s="43" t="s">
        <v>407</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359</v>
      </c>
      <c r="B44" s="43" t="s">
        <v>394</v>
      </c>
      <c r="C44" s="43" t="s">
        <v>407</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389</v>
      </c>
      <c r="B45" s="43" t="s">
        <v>395</v>
      </c>
      <c r="C45" s="43" t="s">
        <v>407</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360</v>
      </c>
      <c r="B46" s="43" t="s">
        <v>396</v>
      </c>
      <c r="C46" s="43" t="s">
        <v>407</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80"/>
      <c r="B47" s="381"/>
      <c r="C47" s="382"/>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390</v>
      </c>
      <c r="B48" s="43" t="s">
        <v>401</v>
      </c>
      <c r="C48" s="210" t="s">
        <v>455</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361</v>
      </c>
      <c r="B49" s="43" t="s">
        <v>402</v>
      </c>
      <c r="C49" s="211" t="s">
        <v>793</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3">
    <mergeCell ref="A24:C24"/>
    <mergeCell ref="A39:C39"/>
    <mergeCell ref="A47:C47"/>
    <mergeCell ref="A5:C5"/>
    <mergeCell ref="A16:C16"/>
    <mergeCell ref="A18:C18"/>
    <mergeCell ref="A7:C7"/>
    <mergeCell ref="A9:C9"/>
    <mergeCell ref="A10:C10"/>
    <mergeCell ref="A12:C12"/>
    <mergeCell ref="A13:C13"/>
    <mergeCell ref="A15:C15"/>
    <mergeCell ref="C40:E40"/>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tabSelected="1" view="pageBreakPreview" topLeftCell="P9" zoomScale="66" zoomScaleSheetLayoutView="66" workbookViewId="0">
      <selection activeCell="AD26" sqref="AD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6" style="18" customWidth="1"/>
    <col min="14" max="14" width="19.42578125" style="18" customWidth="1"/>
    <col min="15" max="15" width="11.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3.5703125" style="18" customWidth="1"/>
    <col min="25" max="25" width="21.140625" style="18" customWidth="1"/>
    <col min="26" max="26" width="7.7109375" style="18" customWidth="1"/>
    <col min="27" max="30" width="10.7109375" style="18" customWidth="1"/>
    <col min="31" max="31" width="15.85546875" style="18" customWidth="1"/>
    <col min="32" max="32" width="13.85546875" style="18" customWidth="1"/>
    <col min="33" max="33" width="17.285156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2" t="s">
        <v>68</v>
      </c>
    </row>
    <row r="2" spans="1:48" ht="18.75" x14ac:dyDescent="0.3">
      <c r="AV2" s="14" t="s">
        <v>10</v>
      </c>
    </row>
    <row r="3" spans="1:48" ht="18.75" x14ac:dyDescent="0.3">
      <c r="AV3" s="14" t="s">
        <v>431</v>
      </c>
    </row>
    <row r="4" spans="1:48" ht="18.75" x14ac:dyDescent="0.3">
      <c r="AV4" s="14"/>
    </row>
    <row r="5" spans="1:48" ht="18.75" customHeight="1" x14ac:dyDescent="0.25">
      <c r="A5" s="383" t="s">
        <v>445</v>
      </c>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c r="AB5" s="383"/>
      <c r="AC5" s="383"/>
      <c r="AD5" s="383"/>
      <c r="AE5" s="383"/>
      <c r="AF5" s="383"/>
      <c r="AG5" s="383"/>
      <c r="AH5" s="383"/>
      <c r="AI5" s="383"/>
      <c r="AJ5" s="383"/>
      <c r="AK5" s="383"/>
      <c r="AL5" s="383"/>
      <c r="AM5" s="383"/>
      <c r="AN5" s="383"/>
      <c r="AO5" s="383"/>
      <c r="AP5" s="383"/>
      <c r="AQ5" s="383"/>
      <c r="AR5" s="383"/>
      <c r="AS5" s="383"/>
      <c r="AT5" s="383"/>
      <c r="AU5" s="383"/>
      <c r="AV5" s="383"/>
    </row>
    <row r="6" spans="1:48" ht="18.75" x14ac:dyDescent="0.3">
      <c r="AV6" s="14"/>
    </row>
    <row r="7" spans="1:48" ht="18.75" x14ac:dyDescent="0.25">
      <c r="A7" s="387" t="s">
        <v>9</v>
      </c>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387"/>
      <c r="AB7" s="387"/>
      <c r="AC7" s="387"/>
      <c r="AD7" s="387"/>
      <c r="AE7" s="387"/>
      <c r="AF7" s="387"/>
      <c r="AG7" s="387"/>
      <c r="AH7" s="387"/>
      <c r="AI7" s="387"/>
      <c r="AJ7" s="387"/>
      <c r="AK7" s="387"/>
      <c r="AL7" s="387"/>
      <c r="AM7" s="387"/>
      <c r="AN7" s="387"/>
      <c r="AO7" s="387"/>
      <c r="AP7" s="387"/>
      <c r="AQ7" s="387"/>
      <c r="AR7" s="387"/>
      <c r="AS7" s="387"/>
      <c r="AT7" s="387"/>
      <c r="AU7" s="387"/>
      <c r="AV7" s="387"/>
    </row>
    <row r="8" spans="1:48" ht="18.75" x14ac:dyDescent="0.25">
      <c r="A8" s="387"/>
      <c r="B8" s="387"/>
      <c r="C8" s="387"/>
      <c r="D8" s="387"/>
      <c r="E8" s="387"/>
      <c r="F8" s="387"/>
      <c r="G8" s="387"/>
      <c r="H8" s="387"/>
      <c r="I8" s="387"/>
      <c r="J8" s="387"/>
      <c r="K8" s="387"/>
      <c r="L8" s="387"/>
      <c r="M8" s="387"/>
      <c r="N8" s="387"/>
      <c r="O8" s="387"/>
      <c r="P8" s="387"/>
      <c r="Q8" s="387"/>
      <c r="R8" s="387"/>
      <c r="S8" s="387"/>
      <c r="T8" s="387"/>
      <c r="U8" s="387"/>
      <c r="V8" s="387"/>
      <c r="W8" s="387"/>
      <c r="X8" s="387"/>
      <c r="Y8" s="387"/>
      <c r="Z8" s="387"/>
      <c r="AA8" s="387"/>
      <c r="AB8" s="387"/>
      <c r="AC8" s="387"/>
      <c r="AD8" s="387"/>
      <c r="AE8" s="387"/>
      <c r="AF8" s="387"/>
      <c r="AG8" s="387"/>
      <c r="AH8" s="387"/>
      <c r="AI8" s="387"/>
      <c r="AJ8" s="387"/>
      <c r="AK8" s="387"/>
      <c r="AL8" s="387"/>
      <c r="AM8" s="387"/>
      <c r="AN8" s="387"/>
      <c r="AO8" s="387"/>
      <c r="AP8" s="387"/>
      <c r="AQ8" s="387"/>
      <c r="AR8" s="387"/>
      <c r="AS8" s="387"/>
      <c r="AT8" s="387"/>
      <c r="AU8" s="387"/>
      <c r="AV8" s="387"/>
    </row>
    <row r="9" spans="1:48" ht="15.75" x14ac:dyDescent="0.25">
      <c r="A9" s="388" t="s">
        <v>447</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c r="AD9" s="388"/>
      <c r="AE9" s="388"/>
      <c r="AF9" s="388"/>
      <c r="AG9" s="388"/>
      <c r="AH9" s="388"/>
      <c r="AI9" s="388"/>
      <c r="AJ9" s="388"/>
      <c r="AK9" s="388"/>
      <c r="AL9" s="388"/>
      <c r="AM9" s="388"/>
      <c r="AN9" s="388"/>
      <c r="AO9" s="388"/>
      <c r="AP9" s="388"/>
      <c r="AQ9" s="388"/>
      <c r="AR9" s="388"/>
      <c r="AS9" s="388"/>
      <c r="AT9" s="388"/>
      <c r="AU9" s="388"/>
      <c r="AV9" s="388"/>
    </row>
    <row r="10" spans="1:48" ht="15.75" x14ac:dyDescent="0.25">
      <c r="A10" s="384" t="s">
        <v>8</v>
      </c>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384"/>
      <c r="AB10" s="384"/>
      <c r="AC10" s="384"/>
      <c r="AD10" s="384"/>
      <c r="AE10" s="384"/>
      <c r="AF10" s="384"/>
      <c r="AG10" s="384"/>
      <c r="AH10" s="384"/>
      <c r="AI10" s="384"/>
      <c r="AJ10" s="384"/>
      <c r="AK10" s="384"/>
      <c r="AL10" s="384"/>
      <c r="AM10" s="384"/>
      <c r="AN10" s="384"/>
      <c r="AO10" s="384"/>
      <c r="AP10" s="384"/>
      <c r="AQ10" s="384"/>
      <c r="AR10" s="384"/>
      <c r="AS10" s="384"/>
      <c r="AT10" s="384"/>
      <c r="AU10" s="384"/>
      <c r="AV10" s="384"/>
    </row>
    <row r="11" spans="1:48" ht="18.75" x14ac:dyDescent="0.25">
      <c r="A11" s="387"/>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387"/>
      <c r="Z11" s="387"/>
      <c r="AA11" s="387"/>
      <c r="AB11" s="387"/>
      <c r="AC11" s="387"/>
      <c r="AD11" s="387"/>
      <c r="AE11" s="387"/>
      <c r="AF11" s="387"/>
      <c r="AG11" s="387"/>
      <c r="AH11" s="387"/>
      <c r="AI11" s="387"/>
      <c r="AJ11" s="387"/>
      <c r="AK11" s="387"/>
      <c r="AL11" s="387"/>
      <c r="AM11" s="387"/>
      <c r="AN11" s="387"/>
      <c r="AO11" s="387"/>
      <c r="AP11" s="387"/>
      <c r="AQ11" s="387"/>
      <c r="AR11" s="387"/>
      <c r="AS11" s="387"/>
      <c r="AT11" s="387"/>
      <c r="AU11" s="387"/>
      <c r="AV11" s="387"/>
    </row>
    <row r="12" spans="1:48" ht="15.75" x14ac:dyDescent="0.25">
      <c r="A12" s="405" t="s">
        <v>492</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405"/>
      <c r="AS12" s="405"/>
      <c r="AT12" s="405"/>
      <c r="AU12" s="405"/>
      <c r="AV12" s="405"/>
    </row>
    <row r="13" spans="1:48" ht="15.75" x14ac:dyDescent="0.25">
      <c r="A13" s="384"/>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c r="AB13" s="384"/>
      <c r="AC13" s="384"/>
      <c r="AD13" s="384"/>
      <c r="AE13" s="384"/>
      <c r="AF13" s="384"/>
      <c r="AG13" s="384"/>
      <c r="AH13" s="384"/>
      <c r="AI13" s="384"/>
      <c r="AJ13" s="384"/>
      <c r="AK13" s="384"/>
      <c r="AL13" s="384"/>
      <c r="AM13" s="384"/>
      <c r="AN13" s="384"/>
      <c r="AO13" s="384"/>
      <c r="AP13" s="384"/>
      <c r="AQ13" s="384"/>
      <c r="AR13" s="384"/>
      <c r="AS13" s="384"/>
      <c r="AT13" s="384"/>
      <c r="AU13" s="384"/>
      <c r="AV13" s="384"/>
    </row>
    <row r="14" spans="1:48" ht="18.75" x14ac:dyDescent="0.25">
      <c r="A14" s="398"/>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c r="AD14" s="398"/>
      <c r="AE14" s="398"/>
      <c r="AF14" s="398"/>
      <c r="AG14" s="398"/>
      <c r="AH14" s="398"/>
      <c r="AI14" s="398"/>
      <c r="AJ14" s="398"/>
      <c r="AK14" s="398"/>
      <c r="AL14" s="398"/>
      <c r="AM14" s="398"/>
      <c r="AN14" s="398"/>
      <c r="AO14" s="398"/>
      <c r="AP14" s="398"/>
      <c r="AQ14" s="398"/>
      <c r="AR14" s="398"/>
      <c r="AS14" s="398"/>
      <c r="AT14" s="398"/>
      <c r="AU14" s="398"/>
      <c r="AV14" s="398"/>
    </row>
    <row r="15" spans="1:48" ht="18.75" x14ac:dyDescent="0.25">
      <c r="A15" s="386"/>
      <c r="B15" s="386"/>
      <c r="C15" s="386"/>
      <c r="D15" s="386"/>
      <c r="E15" s="386"/>
      <c r="F15" s="386"/>
      <c r="G15" s="386"/>
      <c r="H15" s="386"/>
      <c r="I15" s="386"/>
      <c r="J15" s="386"/>
      <c r="K15" s="386"/>
      <c r="L15" s="386"/>
      <c r="M15" s="386"/>
      <c r="N15" s="386"/>
      <c r="O15" s="386"/>
      <c r="P15" s="386"/>
      <c r="Q15" s="386"/>
      <c r="R15" s="386"/>
      <c r="S15" s="468" t="s">
        <v>459</v>
      </c>
      <c r="T15" s="468"/>
      <c r="U15" s="468"/>
      <c r="V15" s="469"/>
      <c r="W15" s="468"/>
      <c r="X15" s="468"/>
      <c r="Y15" s="468"/>
      <c r="Z15" s="468"/>
      <c r="AA15" s="468"/>
      <c r="AB15" s="468"/>
      <c r="AC15" s="468"/>
      <c r="AD15" s="468"/>
      <c r="AE15" s="468"/>
      <c r="AF15" s="468"/>
      <c r="AG15" s="468"/>
      <c r="AH15" s="386"/>
      <c r="AI15" s="386"/>
      <c r="AJ15" s="386"/>
      <c r="AK15" s="386"/>
      <c r="AL15" s="386"/>
      <c r="AM15" s="386"/>
      <c r="AN15" s="386"/>
      <c r="AO15" s="386"/>
      <c r="AP15" s="386"/>
      <c r="AQ15" s="386"/>
      <c r="AR15" s="386"/>
      <c r="AS15" s="386"/>
      <c r="AT15" s="386"/>
      <c r="AU15" s="386"/>
      <c r="AV15" s="386"/>
    </row>
    <row r="16" spans="1:48" ht="15.75" x14ac:dyDescent="0.25">
      <c r="A16" s="384" t="s">
        <v>6</v>
      </c>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c r="AO16" s="384"/>
      <c r="AP16" s="384"/>
      <c r="AQ16" s="384"/>
      <c r="AR16" s="384"/>
      <c r="AS16" s="384"/>
      <c r="AT16" s="384"/>
      <c r="AU16" s="384"/>
      <c r="AV16" s="384"/>
    </row>
    <row r="17" spans="1:48"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418"/>
      <c r="AB17" s="418"/>
      <c r="AC17" s="418"/>
      <c r="AD17" s="418"/>
      <c r="AE17" s="418"/>
      <c r="AF17" s="418"/>
      <c r="AG17" s="418"/>
      <c r="AH17" s="418"/>
      <c r="AI17" s="418"/>
      <c r="AJ17" s="418"/>
      <c r="AK17" s="418"/>
      <c r="AL17" s="418"/>
      <c r="AM17" s="418"/>
      <c r="AN17" s="418"/>
      <c r="AO17" s="418"/>
      <c r="AP17" s="418"/>
      <c r="AQ17" s="418"/>
      <c r="AR17" s="418"/>
      <c r="AS17" s="418"/>
      <c r="AT17" s="418"/>
      <c r="AU17" s="418"/>
      <c r="AV17" s="418"/>
    </row>
    <row r="18" spans="1:48" ht="14.25" customHeight="1"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c r="AD18" s="418"/>
      <c r="AE18" s="418"/>
      <c r="AF18" s="418"/>
      <c r="AG18" s="418"/>
      <c r="AH18" s="418"/>
      <c r="AI18" s="418"/>
      <c r="AJ18" s="418"/>
      <c r="AK18" s="418"/>
      <c r="AL18" s="418"/>
      <c r="AM18" s="418"/>
      <c r="AN18" s="418"/>
      <c r="AO18" s="418"/>
      <c r="AP18" s="418"/>
      <c r="AQ18" s="418"/>
      <c r="AR18" s="418"/>
      <c r="AS18" s="418"/>
      <c r="AT18" s="418"/>
      <c r="AU18" s="418"/>
      <c r="AV18" s="418"/>
    </row>
    <row r="19" spans="1:48"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c r="AJ19" s="418"/>
      <c r="AK19" s="418"/>
      <c r="AL19" s="418"/>
      <c r="AM19" s="418"/>
      <c r="AN19" s="418"/>
      <c r="AO19" s="418"/>
      <c r="AP19" s="418"/>
      <c r="AQ19" s="418"/>
      <c r="AR19" s="418"/>
      <c r="AS19" s="418"/>
      <c r="AT19" s="418"/>
      <c r="AU19" s="418"/>
      <c r="AV19" s="418"/>
    </row>
    <row r="20" spans="1:48" s="25" customFormat="1"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c r="AC20" s="419"/>
      <c r="AD20" s="419"/>
      <c r="AE20" s="419"/>
      <c r="AF20" s="419"/>
      <c r="AG20" s="419"/>
      <c r="AH20" s="419"/>
      <c r="AI20" s="419"/>
      <c r="AJ20" s="419"/>
      <c r="AK20" s="419"/>
      <c r="AL20" s="419"/>
      <c r="AM20" s="419"/>
      <c r="AN20" s="419"/>
      <c r="AO20" s="419"/>
      <c r="AP20" s="419"/>
      <c r="AQ20" s="419"/>
      <c r="AR20" s="419"/>
      <c r="AS20" s="419"/>
      <c r="AT20" s="419"/>
      <c r="AU20" s="419"/>
      <c r="AV20" s="419"/>
    </row>
    <row r="21" spans="1:48" s="25" customFormat="1" x14ac:dyDescent="0.25">
      <c r="A21" s="470" t="s">
        <v>391</v>
      </c>
      <c r="B21" s="470"/>
      <c r="C21" s="470"/>
      <c r="D21" s="470"/>
      <c r="E21" s="470"/>
      <c r="F21" s="470"/>
      <c r="G21" s="470"/>
      <c r="H21" s="470"/>
      <c r="I21" s="470"/>
      <c r="J21" s="470"/>
      <c r="K21" s="470"/>
      <c r="L21" s="470"/>
      <c r="M21" s="470"/>
      <c r="N21" s="470"/>
      <c r="O21" s="470"/>
      <c r="P21" s="470"/>
      <c r="Q21" s="470"/>
      <c r="R21" s="470"/>
      <c r="S21" s="470"/>
      <c r="T21" s="470"/>
      <c r="U21" s="470"/>
      <c r="V21" s="470"/>
      <c r="W21" s="470"/>
      <c r="X21" s="470"/>
      <c r="Y21" s="470"/>
      <c r="Z21" s="470"/>
      <c r="AA21" s="470"/>
      <c r="AB21" s="470"/>
      <c r="AC21" s="470"/>
      <c r="AD21" s="470"/>
      <c r="AE21" s="470"/>
      <c r="AF21" s="470"/>
      <c r="AG21" s="470"/>
      <c r="AH21" s="470"/>
      <c r="AI21" s="470"/>
      <c r="AJ21" s="470"/>
      <c r="AK21" s="470"/>
      <c r="AL21" s="470"/>
      <c r="AM21" s="470"/>
      <c r="AN21" s="470"/>
      <c r="AO21" s="470"/>
      <c r="AP21" s="470"/>
      <c r="AQ21" s="470"/>
      <c r="AR21" s="470"/>
      <c r="AS21" s="470"/>
      <c r="AT21" s="470"/>
      <c r="AU21" s="470"/>
      <c r="AV21" s="470"/>
    </row>
    <row r="22" spans="1:48" s="25" customFormat="1" ht="58.5" customHeight="1" x14ac:dyDescent="0.25">
      <c r="A22" s="471" t="s">
        <v>52</v>
      </c>
      <c r="B22" s="474" t="s">
        <v>24</v>
      </c>
      <c r="C22" s="471" t="s">
        <v>51</v>
      </c>
      <c r="D22" s="471" t="s">
        <v>50</v>
      </c>
      <c r="E22" s="477" t="s">
        <v>399</v>
      </c>
      <c r="F22" s="478"/>
      <c r="G22" s="478"/>
      <c r="H22" s="478"/>
      <c r="I22" s="478"/>
      <c r="J22" s="478"/>
      <c r="K22" s="478"/>
      <c r="L22" s="479"/>
      <c r="M22" s="471" t="s">
        <v>49</v>
      </c>
      <c r="N22" s="471" t="s">
        <v>48</v>
      </c>
      <c r="O22" s="471" t="s">
        <v>47</v>
      </c>
      <c r="P22" s="480" t="s">
        <v>225</v>
      </c>
      <c r="Q22" s="480" t="s">
        <v>46</v>
      </c>
      <c r="R22" s="480" t="s">
        <v>45</v>
      </c>
      <c r="S22" s="480" t="s">
        <v>44</v>
      </c>
      <c r="T22" s="480"/>
      <c r="U22" s="481" t="s">
        <v>43</v>
      </c>
      <c r="V22" s="481" t="s">
        <v>42</v>
      </c>
      <c r="W22" s="480" t="s">
        <v>41</v>
      </c>
      <c r="X22" s="480" t="s">
        <v>40</v>
      </c>
      <c r="Y22" s="480" t="s">
        <v>39</v>
      </c>
      <c r="Z22" s="494" t="s">
        <v>38</v>
      </c>
      <c r="AA22" s="480" t="s">
        <v>37</v>
      </c>
      <c r="AB22" s="480" t="s">
        <v>36</v>
      </c>
      <c r="AC22" s="480" t="s">
        <v>35</v>
      </c>
      <c r="AD22" s="480" t="s">
        <v>34</v>
      </c>
      <c r="AE22" s="480" t="s">
        <v>33</v>
      </c>
      <c r="AF22" s="480" t="s">
        <v>32</v>
      </c>
      <c r="AG22" s="480"/>
      <c r="AH22" s="480"/>
      <c r="AI22" s="480"/>
      <c r="AJ22" s="480"/>
      <c r="AK22" s="480"/>
      <c r="AL22" s="480" t="s">
        <v>31</v>
      </c>
      <c r="AM22" s="480"/>
      <c r="AN22" s="480"/>
      <c r="AO22" s="480"/>
      <c r="AP22" s="480" t="s">
        <v>30</v>
      </c>
      <c r="AQ22" s="480"/>
      <c r="AR22" s="480" t="s">
        <v>29</v>
      </c>
      <c r="AS22" s="480" t="s">
        <v>28</v>
      </c>
      <c r="AT22" s="480" t="s">
        <v>27</v>
      </c>
      <c r="AU22" s="480" t="s">
        <v>26</v>
      </c>
      <c r="AV22" s="484" t="s">
        <v>25</v>
      </c>
    </row>
    <row r="23" spans="1:48" s="25" customFormat="1" ht="64.5" customHeight="1" x14ac:dyDescent="0.25">
      <c r="A23" s="472"/>
      <c r="B23" s="475"/>
      <c r="C23" s="472"/>
      <c r="D23" s="472"/>
      <c r="E23" s="486" t="s">
        <v>23</v>
      </c>
      <c r="F23" s="488" t="s">
        <v>116</v>
      </c>
      <c r="G23" s="488" t="s">
        <v>115</v>
      </c>
      <c r="H23" s="488" t="s">
        <v>114</v>
      </c>
      <c r="I23" s="492" t="s">
        <v>315</v>
      </c>
      <c r="J23" s="492" t="s">
        <v>316</v>
      </c>
      <c r="K23" s="492" t="s">
        <v>317</v>
      </c>
      <c r="L23" s="488" t="s">
        <v>79</v>
      </c>
      <c r="M23" s="472"/>
      <c r="N23" s="472"/>
      <c r="O23" s="472"/>
      <c r="P23" s="480"/>
      <c r="Q23" s="480"/>
      <c r="R23" s="480"/>
      <c r="S23" s="490" t="s">
        <v>2</v>
      </c>
      <c r="T23" s="490" t="s">
        <v>11</v>
      </c>
      <c r="U23" s="481"/>
      <c r="V23" s="481"/>
      <c r="W23" s="480"/>
      <c r="X23" s="480"/>
      <c r="Y23" s="480"/>
      <c r="Z23" s="480"/>
      <c r="AA23" s="480"/>
      <c r="AB23" s="480"/>
      <c r="AC23" s="480"/>
      <c r="AD23" s="480"/>
      <c r="AE23" s="480"/>
      <c r="AF23" s="480" t="s">
        <v>22</v>
      </c>
      <c r="AG23" s="480"/>
      <c r="AH23" s="480" t="s">
        <v>21</v>
      </c>
      <c r="AI23" s="480"/>
      <c r="AJ23" s="471" t="s">
        <v>20</v>
      </c>
      <c r="AK23" s="471" t="s">
        <v>19</v>
      </c>
      <c r="AL23" s="471" t="s">
        <v>18</v>
      </c>
      <c r="AM23" s="471" t="s">
        <v>17</v>
      </c>
      <c r="AN23" s="471" t="s">
        <v>16</v>
      </c>
      <c r="AO23" s="471" t="s">
        <v>15</v>
      </c>
      <c r="AP23" s="471" t="s">
        <v>14</v>
      </c>
      <c r="AQ23" s="482" t="s">
        <v>11</v>
      </c>
      <c r="AR23" s="480"/>
      <c r="AS23" s="480"/>
      <c r="AT23" s="480"/>
      <c r="AU23" s="480"/>
      <c r="AV23" s="485"/>
    </row>
    <row r="24" spans="1:48" s="25" customFormat="1" ht="150" customHeight="1" x14ac:dyDescent="0.25">
      <c r="A24" s="473"/>
      <c r="B24" s="476"/>
      <c r="C24" s="473"/>
      <c r="D24" s="473"/>
      <c r="E24" s="487"/>
      <c r="F24" s="489"/>
      <c r="G24" s="489"/>
      <c r="H24" s="489"/>
      <c r="I24" s="493"/>
      <c r="J24" s="493"/>
      <c r="K24" s="493"/>
      <c r="L24" s="489"/>
      <c r="M24" s="473"/>
      <c r="N24" s="473"/>
      <c r="O24" s="473"/>
      <c r="P24" s="480"/>
      <c r="Q24" s="480"/>
      <c r="R24" s="480"/>
      <c r="S24" s="491"/>
      <c r="T24" s="491"/>
      <c r="U24" s="481"/>
      <c r="V24" s="481"/>
      <c r="W24" s="480"/>
      <c r="X24" s="480"/>
      <c r="Y24" s="480"/>
      <c r="Z24" s="480"/>
      <c r="AA24" s="480"/>
      <c r="AB24" s="480"/>
      <c r="AC24" s="480"/>
      <c r="AD24" s="480"/>
      <c r="AE24" s="480"/>
      <c r="AF24" s="129" t="s">
        <v>13</v>
      </c>
      <c r="AG24" s="129" t="s">
        <v>12</v>
      </c>
      <c r="AH24" s="130" t="s">
        <v>2</v>
      </c>
      <c r="AI24" s="130" t="s">
        <v>11</v>
      </c>
      <c r="AJ24" s="473"/>
      <c r="AK24" s="473"/>
      <c r="AL24" s="473"/>
      <c r="AM24" s="473"/>
      <c r="AN24" s="473"/>
      <c r="AO24" s="473"/>
      <c r="AP24" s="473"/>
      <c r="AQ24" s="483"/>
      <c r="AR24" s="480"/>
      <c r="AS24" s="480"/>
      <c r="AT24" s="480"/>
      <c r="AU24" s="480"/>
      <c r="AV24" s="48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V25+1</f>
        <v>24</v>
      </c>
      <c r="X25" s="24">
        <f t="shared" ref="X25" si="15">W25+1</f>
        <v>25</v>
      </c>
      <c r="Y25" s="24">
        <f t="shared" ref="Y25" si="16">X25+1</f>
        <v>26</v>
      </c>
      <c r="Z25" s="24">
        <f t="shared" ref="Z25" si="17">Y25+1</f>
        <v>27</v>
      </c>
      <c r="AA25" s="24">
        <f t="shared" ref="AA25" si="18">Z25+1</f>
        <v>28</v>
      </c>
      <c r="AB25" s="24">
        <f t="shared" ref="AB25" si="19">AA25+1</f>
        <v>29</v>
      </c>
      <c r="AC25" s="24">
        <f t="shared" ref="AC25" si="20">AB25+1</f>
        <v>30</v>
      </c>
      <c r="AD25" s="24">
        <f t="shared" ref="AD25" si="21">AC25+1</f>
        <v>31</v>
      </c>
      <c r="AE25" s="24">
        <f t="shared" ref="AE25" si="22">AD25+1</f>
        <v>32</v>
      </c>
      <c r="AF25" s="24">
        <f t="shared" ref="AF25" si="23">AE25+1</f>
        <v>33</v>
      </c>
      <c r="AG25" s="24">
        <f t="shared" ref="AG25" si="24">AF25+1</f>
        <v>34</v>
      </c>
      <c r="AH25" s="24">
        <f t="shared" ref="AH25" si="25">AG25+1</f>
        <v>35</v>
      </c>
      <c r="AI25" s="24">
        <f t="shared" ref="AI25" si="26">AH25+1</f>
        <v>36</v>
      </c>
      <c r="AJ25" s="24">
        <f t="shared" ref="AJ25" si="27">AI25+1</f>
        <v>37</v>
      </c>
      <c r="AK25" s="24">
        <f t="shared" ref="AK25" si="28">AJ25+1</f>
        <v>38</v>
      </c>
      <c r="AL25" s="24">
        <f t="shared" ref="AL25" si="29">AK25+1</f>
        <v>39</v>
      </c>
      <c r="AM25" s="24">
        <f t="shared" ref="AM25" si="30">AL25+1</f>
        <v>40</v>
      </c>
      <c r="AN25" s="24">
        <f t="shared" ref="AN25" si="31">AM25+1</f>
        <v>41</v>
      </c>
      <c r="AO25" s="24">
        <f t="shared" ref="AO25" si="32">AN25+1</f>
        <v>42</v>
      </c>
      <c r="AP25" s="24">
        <f t="shared" ref="AP25" si="33">AO25+1</f>
        <v>43</v>
      </c>
      <c r="AQ25" s="24">
        <f t="shared" ref="AQ25" si="34">AP25+1</f>
        <v>44</v>
      </c>
      <c r="AR25" s="24">
        <f t="shared" ref="AR25" si="35">AQ25+1</f>
        <v>45</v>
      </c>
      <c r="AS25" s="24">
        <f t="shared" ref="AS25" si="36">AR25+1</f>
        <v>46</v>
      </c>
      <c r="AT25" s="24">
        <f t="shared" ref="AT25" si="37">AS25+1</f>
        <v>47</v>
      </c>
      <c r="AU25" s="24">
        <f t="shared" ref="AU25" si="38">AT25+1</f>
        <v>48</v>
      </c>
      <c r="AV25" s="24">
        <f t="shared" ref="AV25" si="39">AU25+1</f>
        <v>49</v>
      </c>
    </row>
    <row r="26" spans="1:48" s="19" customFormat="1" ht="96" customHeight="1" x14ac:dyDescent="0.2">
      <c r="A26" s="22">
        <v>1</v>
      </c>
      <c r="B26" s="164" t="s">
        <v>451</v>
      </c>
      <c r="C26" s="164" t="s">
        <v>413</v>
      </c>
      <c r="D26" s="165" t="s">
        <v>434</v>
      </c>
      <c r="E26" s="165"/>
      <c r="F26" s="198"/>
      <c r="G26" s="22"/>
      <c r="H26" s="22"/>
      <c r="I26" s="217">
        <v>6.2</v>
      </c>
      <c r="J26" s="22"/>
      <c r="K26" s="22"/>
      <c r="L26" s="166"/>
      <c r="M26" s="207"/>
      <c r="N26" s="207"/>
      <c r="O26" s="20" t="s">
        <v>452</v>
      </c>
      <c r="P26" s="23"/>
      <c r="Q26" s="20" t="s">
        <v>996</v>
      </c>
      <c r="R26" s="23">
        <v>11393041</v>
      </c>
      <c r="S26" s="20"/>
      <c r="T26" s="20"/>
      <c r="U26" s="22">
        <v>1</v>
      </c>
      <c r="V26" s="22">
        <v>2</v>
      </c>
      <c r="W26" s="377" t="s">
        <v>998</v>
      </c>
      <c r="X26" s="378">
        <v>11250000</v>
      </c>
      <c r="Y26" s="20"/>
      <c r="Z26" s="21"/>
      <c r="AA26" s="23"/>
      <c r="AB26" s="23"/>
      <c r="AC26" s="23"/>
      <c r="AD26" s="23" t="s">
        <v>999</v>
      </c>
      <c r="AE26" s="23"/>
      <c r="AF26" s="22">
        <v>32211336122</v>
      </c>
      <c r="AG26" s="376" t="s">
        <v>997</v>
      </c>
      <c r="AH26" s="21">
        <v>44672</v>
      </c>
      <c r="AI26" s="21"/>
      <c r="AJ26" s="21">
        <v>44693</v>
      </c>
      <c r="AK26" s="21">
        <v>44694</v>
      </c>
      <c r="AL26" s="20"/>
      <c r="AM26" s="20"/>
      <c r="AN26" s="21"/>
      <c r="AO26" s="20"/>
      <c r="AP26" s="21" t="s">
        <v>1000</v>
      </c>
      <c r="AQ26" s="21"/>
      <c r="AR26" s="21" t="s">
        <v>420</v>
      </c>
      <c r="AS26" s="21" t="s">
        <v>420</v>
      </c>
      <c r="AT26" s="21">
        <v>44926</v>
      </c>
      <c r="AU26" s="21" t="s">
        <v>420</v>
      </c>
      <c r="AV26" s="21" t="s">
        <v>420</v>
      </c>
    </row>
    <row r="27" spans="1:48" x14ac:dyDescent="0.25">
      <c r="B27" s="199"/>
      <c r="C27" s="199"/>
      <c r="D27" s="199"/>
      <c r="E27" s="199"/>
      <c r="F27" s="199"/>
      <c r="G27" s="199"/>
      <c r="H27" s="199"/>
      <c r="I27" s="199"/>
      <c r="J27" s="199"/>
      <c r="K27" s="199"/>
      <c r="L27" s="199"/>
      <c r="M27" s="199"/>
      <c r="N27" s="199"/>
      <c r="O27" s="199"/>
      <c r="P27" s="199"/>
      <c r="Q27" s="199"/>
      <c r="R27" s="199"/>
      <c r="S27" s="199"/>
      <c r="T27" s="199"/>
      <c r="U27" s="199"/>
      <c r="V27" s="199"/>
      <c r="W27" s="200"/>
      <c r="X27" s="379"/>
      <c r="Y27" s="200"/>
      <c r="Z27" s="199"/>
      <c r="AA27" s="199"/>
      <c r="AB27" s="199"/>
      <c r="AC27" s="199"/>
      <c r="AD27" s="199"/>
      <c r="AE27" s="199"/>
      <c r="AF27" s="199"/>
      <c r="AG27" s="199"/>
      <c r="AH27" s="199"/>
      <c r="AI27" s="199"/>
      <c r="AJ27" s="199"/>
      <c r="AK27" s="199"/>
      <c r="AL27" s="199"/>
      <c r="AM27" s="199"/>
      <c r="AN27" s="199"/>
      <c r="AO27" s="199"/>
      <c r="AP27" s="199"/>
      <c r="AQ27" s="199"/>
      <c r="AR27" s="199"/>
      <c r="AS27" s="199"/>
      <c r="AT27" s="199"/>
      <c r="AU27" s="199"/>
      <c r="AV27" s="199"/>
    </row>
    <row r="28" spans="1:48" x14ac:dyDescent="0.25">
      <c r="B28" s="199"/>
      <c r="C28" s="199"/>
      <c r="D28" s="199"/>
      <c r="E28" s="199"/>
      <c r="F28" s="199"/>
      <c r="G28" s="199"/>
      <c r="H28" s="199"/>
      <c r="I28" s="199"/>
      <c r="J28" s="199"/>
      <c r="K28" s="199"/>
      <c r="L28" s="199"/>
      <c r="M28" s="199"/>
      <c r="N28" s="199"/>
      <c r="O28" s="199"/>
      <c r="P28" s="199"/>
      <c r="Q28" s="199"/>
      <c r="R28" s="199"/>
      <c r="S28" s="199"/>
      <c r="T28" s="199"/>
      <c r="U28" s="199"/>
      <c r="V28" s="199"/>
      <c r="W28" s="200"/>
      <c r="X28" s="201"/>
      <c r="Y28" s="200"/>
      <c r="Z28" s="199"/>
      <c r="AA28" s="199"/>
      <c r="AB28" s="199"/>
      <c r="AC28" s="199"/>
      <c r="AD28" s="199"/>
      <c r="AE28" s="199"/>
      <c r="AF28" s="199"/>
      <c r="AG28" s="199"/>
      <c r="AH28" s="199"/>
      <c r="AI28" s="199"/>
      <c r="AJ28" s="199"/>
      <c r="AK28" s="199"/>
      <c r="AL28" s="199"/>
      <c r="AM28" s="199"/>
      <c r="AN28" s="199"/>
      <c r="AO28" s="199"/>
      <c r="AP28" s="199"/>
      <c r="AQ28" s="199"/>
      <c r="AR28" s="199"/>
      <c r="AS28" s="199"/>
      <c r="AT28" s="199"/>
      <c r="AU28" s="199"/>
      <c r="AV28" s="199"/>
    </row>
  </sheetData>
  <mergeCells count="78">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7:AV7"/>
    <mergeCell ref="A8:AV8"/>
    <mergeCell ref="A9:AV9"/>
    <mergeCell ref="A10:AV10"/>
    <mergeCell ref="A11:AV11"/>
    <mergeCell ref="A15:C15"/>
    <mergeCell ref="S15:AG15"/>
    <mergeCell ref="D15:F15"/>
    <mergeCell ref="G15:I15"/>
    <mergeCell ref="J15:L15"/>
    <mergeCell ref="M15:O15"/>
    <mergeCell ref="P15:R15"/>
    <mergeCell ref="AH15:AJ15"/>
    <mergeCell ref="AK15:AM15"/>
    <mergeCell ref="AN15:AP15"/>
    <mergeCell ref="AQ15:AS15"/>
    <mergeCell ref="AT15:AV15"/>
  </mergeCells>
  <hyperlinks>
    <hyperlink ref="AG26" r:id="rId1"/>
  </hyperlinks>
  <printOptions horizontalCentered="1"/>
  <pageMargins left="0.59055118110236227" right="0.59055118110236227" top="0.59055118110236227" bottom="0.59055118110236227" header="0" footer="0"/>
  <pageSetup paperSize="8" scale="34"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2"/>
  <sheetViews>
    <sheetView view="pageBreakPreview" zoomScale="70" zoomScaleNormal="90" zoomScaleSheetLayoutView="70" workbookViewId="0">
      <selection activeCell="B59" sqref="B59"/>
    </sheetView>
  </sheetViews>
  <sheetFormatPr defaultRowHeight="15.75" x14ac:dyDescent="0.25"/>
  <cols>
    <col min="1" max="2" width="66.140625" style="113" customWidth="1"/>
    <col min="3" max="256" width="9.140625" style="114"/>
    <col min="257" max="258" width="66.140625" style="114" customWidth="1"/>
    <col min="259" max="512" width="9.140625" style="114"/>
    <col min="513" max="514" width="66.140625" style="114" customWidth="1"/>
    <col min="515" max="768" width="9.140625" style="114"/>
    <col min="769" max="770" width="66.140625" style="114" customWidth="1"/>
    <col min="771" max="1024" width="9.140625" style="114"/>
    <col min="1025" max="1026" width="66.140625" style="114" customWidth="1"/>
    <col min="1027" max="1280" width="9.140625" style="114"/>
    <col min="1281" max="1282" width="66.140625" style="114" customWidth="1"/>
    <col min="1283" max="1536" width="9.140625" style="114"/>
    <col min="1537" max="1538" width="66.140625" style="114" customWidth="1"/>
    <col min="1539" max="1792" width="9.140625" style="114"/>
    <col min="1793" max="1794" width="66.140625" style="114" customWidth="1"/>
    <col min="1795" max="2048" width="9.140625" style="114"/>
    <col min="2049" max="2050" width="66.140625" style="114" customWidth="1"/>
    <col min="2051" max="2304" width="9.140625" style="114"/>
    <col min="2305" max="2306" width="66.140625" style="114" customWidth="1"/>
    <col min="2307" max="2560" width="9.140625" style="114"/>
    <col min="2561" max="2562" width="66.140625" style="114" customWidth="1"/>
    <col min="2563" max="2816" width="9.140625" style="114"/>
    <col min="2817" max="2818" width="66.140625" style="114" customWidth="1"/>
    <col min="2819" max="3072" width="9.140625" style="114"/>
    <col min="3073" max="3074" width="66.140625" style="114" customWidth="1"/>
    <col min="3075" max="3328" width="9.140625" style="114"/>
    <col min="3329" max="3330" width="66.140625" style="114" customWidth="1"/>
    <col min="3331" max="3584" width="9.140625" style="114"/>
    <col min="3585" max="3586" width="66.140625" style="114" customWidth="1"/>
    <col min="3587" max="3840" width="9.140625" style="114"/>
    <col min="3841" max="3842" width="66.140625" style="114" customWidth="1"/>
    <col min="3843" max="4096" width="9.140625" style="114"/>
    <col min="4097" max="4098" width="66.140625" style="114" customWidth="1"/>
    <col min="4099" max="4352" width="9.140625" style="114"/>
    <col min="4353" max="4354" width="66.140625" style="114" customWidth="1"/>
    <col min="4355" max="4608" width="9.140625" style="114"/>
    <col min="4609" max="4610" width="66.140625" style="114" customWidth="1"/>
    <col min="4611" max="4864" width="9.140625" style="114"/>
    <col min="4865" max="4866" width="66.140625" style="114" customWidth="1"/>
    <col min="4867" max="5120" width="9.140625" style="114"/>
    <col min="5121" max="5122" width="66.140625" style="114" customWidth="1"/>
    <col min="5123" max="5376" width="9.140625" style="114"/>
    <col min="5377" max="5378" width="66.140625" style="114" customWidth="1"/>
    <col min="5379" max="5632" width="9.140625" style="114"/>
    <col min="5633" max="5634" width="66.140625" style="114" customWidth="1"/>
    <col min="5635" max="5888" width="9.140625" style="114"/>
    <col min="5889" max="5890" width="66.140625" style="114" customWidth="1"/>
    <col min="5891" max="6144" width="9.140625" style="114"/>
    <col min="6145" max="6146" width="66.140625" style="114" customWidth="1"/>
    <col min="6147" max="6400" width="9.140625" style="114"/>
    <col min="6401" max="6402" width="66.140625" style="114" customWidth="1"/>
    <col min="6403" max="6656" width="9.140625" style="114"/>
    <col min="6657" max="6658" width="66.140625" style="114" customWidth="1"/>
    <col min="6659" max="6912" width="9.140625" style="114"/>
    <col min="6913" max="6914" width="66.140625" style="114" customWidth="1"/>
    <col min="6915" max="7168" width="9.140625" style="114"/>
    <col min="7169" max="7170" width="66.140625" style="114" customWidth="1"/>
    <col min="7171" max="7424" width="9.140625" style="114"/>
    <col min="7425" max="7426" width="66.140625" style="114" customWidth="1"/>
    <col min="7427" max="7680" width="9.140625" style="114"/>
    <col min="7681" max="7682" width="66.140625" style="114" customWidth="1"/>
    <col min="7683" max="7936" width="9.140625" style="114"/>
    <col min="7937" max="7938" width="66.140625" style="114" customWidth="1"/>
    <col min="7939" max="8192" width="9.140625" style="114"/>
    <col min="8193" max="8194" width="66.140625" style="114" customWidth="1"/>
    <col min="8195" max="8448" width="9.140625" style="114"/>
    <col min="8449" max="8450" width="66.140625" style="114" customWidth="1"/>
    <col min="8451" max="8704" width="9.140625" style="114"/>
    <col min="8705" max="8706" width="66.140625" style="114" customWidth="1"/>
    <col min="8707" max="8960" width="9.140625" style="114"/>
    <col min="8961" max="8962" width="66.140625" style="114" customWidth="1"/>
    <col min="8963" max="9216" width="9.140625" style="114"/>
    <col min="9217" max="9218" width="66.140625" style="114" customWidth="1"/>
    <col min="9219" max="9472" width="9.140625" style="114"/>
    <col min="9473" max="9474" width="66.140625" style="114" customWidth="1"/>
    <col min="9475" max="9728" width="9.140625" style="114"/>
    <col min="9729" max="9730" width="66.140625" style="114" customWidth="1"/>
    <col min="9731" max="9984" width="9.140625" style="114"/>
    <col min="9985" max="9986" width="66.140625" style="114" customWidth="1"/>
    <col min="9987" max="10240" width="9.140625" style="114"/>
    <col min="10241" max="10242" width="66.140625" style="114" customWidth="1"/>
    <col min="10243" max="10496" width="9.140625" style="114"/>
    <col min="10497" max="10498" width="66.140625" style="114" customWidth="1"/>
    <col min="10499" max="10752" width="9.140625" style="114"/>
    <col min="10753" max="10754" width="66.140625" style="114" customWidth="1"/>
    <col min="10755" max="11008" width="9.140625" style="114"/>
    <col min="11009" max="11010" width="66.140625" style="114" customWidth="1"/>
    <col min="11011" max="11264" width="9.140625" style="114"/>
    <col min="11265" max="11266" width="66.140625" style="114" customWidth="1"/>
    <col min="11267" max="11520" width="9.140625" style="114"/>
    <col min="11521" max="11522" width="66.140625" style="114" customWidth="1"/>
    <col min="11523" max="11776" width="9.140625" style="114"/>
    <col min="11777" max="11778" width="66.140625" style="114" customWidth="1"/>
    <col min="11779" max="12032" width="9.140625" style="114"/>
    <col min="12033" max="12034" width="66.140625" style="114" customWidth="1"/>
    <col min="12035" max="12288" width="9.140625" style="114"/>
    <col min="12289" max="12290" width="66.140625" style="114" customWidth="1"/>
    <col min="12291" max="12544" width="9.140625" style="114"/>
    <col min="12545" max="12546" width="66.140625" style="114" customWidth="1"/>
    <col min="12547" max="12800" width="9.140625" style="114"/>
    <col min="12801" max="12802" width="66.140625" style="114" customWidth="1"/>
    <col min="12803" max="13056" width="9.140625" style="114"/>
    <col min="13057" max="13058" width="66.140625" style="114" customWidth="1"/>
    <col min="13059" max="13312" width="9.140625" style="114"/>
    <col min="13313" max="13314" width="66.140625" style="114" customWidth="1"/>
    <col min="13315" max="13568" width="9.140625" style="114"/>
    <col min="13569" max="13570" width="66.140625" style="114" customWidth="1"/>
    <col min="13571" max="13824" width="9.140625" style="114"/>
    <col min="13825" max="13826" width="66.140625" style="114" customWidth="1"/>
    <col min="13827" max="14080" width="9.140625" style="114"/>
    <col min="14081" max="14082" width="66.140625" style="114" customWidth="1"/>
    <col min="14083" max="14336" width="9.140625" style="114"/>
    <col min="14337" max="14338" width="66.140625" style="114" customWidth="1"/>
    <col min="14339" max="14592" width="9.140625" style="114"/>
    <col min="14593" max="14594" width="66.140625" style="114" customWidth="1"/>
    <col min="14595" max="14848" width="9.140625" style="114"/>
    <col min="14849" max="14850" width="66.140625" style="114" customWidth="1"/>
    <col min="14851" max="15104" width="9.140625" style="114"/>
    <col min="15105" max="15106" width="66.140625" style="114" customWidth="1"/>
    <col min="15107" max="15360" width="9.140625" style="114"/>
    <col min="15361" max="15362" width="66.140625" style="114" customWidth="1"/>
    <col min="15363" max="15616" width="9.140625" style="114"/>
    <col min="15617" max="15618" width="66.140625" style="114" customWidth="1"/>
    <col min="15619" max="15872" width="9.140625" style="114"/>
    <col min="15873" max="15874" width="66.140625" style="114" customWidth="1"/>
    <col min="15875" max="16128" width="9.140625" style="114"/>
    <col min="16129" max="16130" width="66.140625" style="114" customWidth="1"/>
    <col min="16131" max="16384" width="9.140625" style="114"/>
  </cols>
  <sheetData>
    <row r="1" spans="1:8" ht="18.75" x14ac:dyDescent="0.25">
      <c r="B1" s="42" t="s">
        <v>68</v>
      </c>
    </row>
    <row r="2" spans="1:8" ht="18.75" x14ac:dyDescent="0.3">
      <c r="B2" s="14" t="s">
        <v>10</v>
      </c>
    </row>
    <row r="3" spans="1:8" ht="18.75" x14ac:dyDescent="0.3">
      <c r="B3" s="14" t="s">
        <v>432</v>
      </c>
    </row>
    <row r="4" spans="1:8" x14ac:dyDescent="0.25">
      <c r="B4" s="47"/>
    </row>
    <row r="5" spans="1:8" ht="18.75" x14ac:dyDescent="0.3">
      <c r="A5" s="159"/>
      <c r="B5" s="160"/>
      <c r="C5" s="160"/>
      <c r="D5" s="86"/>
      <c r="E5" s="86"/>
      <c r="F5" s="86"/>
      <c r="G5" s="86"/>
      <c r="H5" s="86"/>
    </row>
    <row r="6" spans="1:8" ht="18.75" x14ac:dyDescent="0.3">
      <c r="A6" s="387" t="s">
        <v>9</v>
      </c>
      <c r="B6" s="387"/>
      <c r="C6" s="387"/>
      <c r="D6" s="134"/>
      <c r="E6" s="134"/>
      <c r="F6" s="134"/>
      <c r="G6" s="134"/>
      <c r="H6" s="134"/>
    </row>
    <row r="7" spans="1:8" ht="18.75" x14ac:dyDescent="0.25">
      <c r="A7" s="152"/>
      <c r="B7" s="152"/>
      <c r="C7" s="152"/>
      <c r="D7" s="133"/>
      <c r="E7" s="133"/>
      <c r="F7" s="133"/>
      <c r="G7" s="133"/>
      <c r="H7" s="133"/>
    </row>
    <row r="8" spans="1:8" ht="18.75" x14ac:dyDescent="0.25">
      <c r="A8" s="388" t="s">
        <v>447</v>
      </c>
      <c r="B8" s="388"/>
      <c r="C8" s="388"/>
      <c r="D8" s="133"/>
      <c r="E8" s="133"/>
      <c r="F8" s="133"/>
      <c r="G8" s="133"/>
      <c r="H8" s="133"/>
    </row>
    <row r="9" spans="1:8" x14ac:dyDescent="0.25">
      <c r="A9" s="384" t="s">
        <v>8</v>
      </c>
      <c r="B9" s="384"/>
      <c r="C9" s="384"/>
      <c r="D9" s="131"/>
      <c r="E9" s="131"/>
      <c r="F9" s="131"/>
      <c r="G9" s="131"/>
      <c r="H9" s="131"/>
    </row>
    <row r="10" spans="1:8" ht="18.75" x14ac:dyDescent="0.25">
      <c r="A10" s="152"/>
      <c r="B10" s="152"/>
      <c r="C10" s="152"/>
      <c r="D10" s="132"/>
      <c r="E10" s="132"/>
      <c r="F10" s="132"/>
      <c r="G10" s="132"/>
      <c r="H10" s="132"/>
    </row>
    <row r="11" spans="1:8" ht="18.75" x14ac:dyDescent="0.25">
      <c r="A11" s="387" t="s">
        <v>492</v>
      </c>
      <c r="B11" s="387"/>
      <c r="C11" s="387"/>
      <c r="D11" s="133"/>
      <c r="E11" s="133"/>
      <c r="F11" s="133"/>
      <c r="G11" s="133"/>
      <c r="H11" s="133"/>
    </row>
    <row r="12" spans="1:8" ht="30.75" customHeight="1" x14ac:dyDescent="0.25">
      <c r="A12" s="384" t="s">
        <v>7</v>
      </c>
      <c r="B12" s="384"/>
      <c r="C12" s="384"/>
      <c r="D12" s="131"/>
      <c r="E12" s="131"/>
      <c r="F12" s="131"/>
      <c r="G12" s="131"/>
      <c r="H12" s="131"/>
    </row>
    <row r="13" spans="1:8" ht="18.75" x14ac:dyDescent="0.25">
      <c r="A13" s="153"/>
      <c r="B13" s="153"/>
      <c r="C13" s="153"/>
      <c r="D13" s="132"/>
      <c r="E13" s="132"/>
      <c r="F13" s="132"/>
      <c r="G13" s="132"/>
      <c r="H13" s="132"/>
    </row>
    <row r="14" spans="1:8" ht="50.25" customHeight="1" x14ac:dyDescent="0.25">
      <c r="A14" s="441" t="s">
        <v>459</v>
      </c>
      <c r="B14" s="441"/>
      <c r="C14" s="441"/>
      <c r="D14" s="10"/>
      <c r="E14" s="10"/>
      <c r="F14" s="10"/>
      <c r="G14" s="10"/>
      <c r="H14" s="10"/>
    </row>
    <row r="15" spans="1:8" x14ac:dyDescent="0.25">
      <c r="A15" s="384" t="s">
        <v>6</v>
      </c>
      <c r="B15" s="384"/>
      <c r="C15" s="384"/>
      <c r="D15" s="131"/>
      <c r="E15" s="131"/>
      <c r="F15" s="131"/>
      <c r="G15" s="131"/>
      <c r="H15" s="131"/>
    </row>
    <row r="16" spans="1:8" x14ac:dyDescent="0.25">
      <c r="B16" s="115"/>
    </row>
    <row r="17" spans="1:4" ht="33.75" customHeight="1" x14ac:dyDescent="0.25">
      <c r="A17" s="498" t="s">
        <v>392</v>
      </c>
      <c r="B17" s="499"/>
    </row>
    <row r="18" spans="1:4" x14ac:dyDescent="0.25">
      <c r="B18" s="47"/>
    </row>
    <row r="19" spans="1:4" ht="16.5" thickBot="1" x14ac:dyDescent="0.3">
      <c r="B19" s="116"/>
    </row>
    <row r="20" spans="1:4" ht="82.5" customHeight="1" thickBot="1" x14ac:dyDescent="0.3">
      <c r="A20" s="208" t="s">
        <v>265</v>
      </c>
      <c r="B20" s="218" t="s">
        <v>459</v>
      </c>
      <c r="C20" s="188"/>
      <c r="D20" s="188"/>
    </row>
    <row r="21" spans="1:4" ht="29.25" customHeight="1" thickBot="1" x14ac:dyDescent="0.3">
      <c r="A21" s="167" t="s">
        <v>266</v>
      </c>
      <c r="B21" s="161" t="s">
        <v>430</v>
      </c>
    </row>
    <row r="22" spans="1:4" ht="20.25" customHeight="1" thickBot="1" x14ac:dyDescent="0.3">
      <c r="A22" s="167" t="s">
        <v>248</v>
      </c>
      <c r="B22" s="118" t="s">
        <v>416</v>
      </c>
    </row>
    <row r="23" spans="1:4" ht="16.5" thickBot="1" x14ac:dyDescent="0.3">
      <c r="A23" s="167" t="s">
        <v>267</v>
      </c>
      <c r="B23" s="118"/>
    </row>
    <row r="24" spans="1:4" ht="16.5" thickBot="1" x14ac:dyDescent="0.3">
      <c r="A24" s="168" t="s">
        <v>268</v>
      </c>
      <c r="B24" s="117" t="s">
        <v>446</v>
      </c>
    </row>
    <row r="25" spans="1:4" ht="30.75" thickBot="1" x14ac:dyDescent="0.3">
      <c r="A25" s="169" t="s">
        <v>269</v>
      </c>
      <c r="B25" s="119" t="s">
        <v>270</v>
      </c>
    </row>
    <row r="26" spans="1:4" ht="32.25" thickBot="1" x14ac:dyDescent="0.3">
      <c r="A26" s="170" t="s">
        <v>797</v>
      </c>
      <c r="B26" s="120">
        <v>13.4</v>
      </c>
    </row>
    <row r="27" spans="1:4" ht="32.25" thickBot="1" x14ac:dyDescent="0.3">
      <c r="A27" s="171" t="s">
        <v>271</v>
      </c>
      <c r="B27" s="120" t="s">
        <v>408</v>
      </c>
    </row>
    <row r="28" spans="1:4" ht="32.25" thickBot="1" x14ac:dyDescent="0.3">
      <c r="A28" s="172" t="s">
        <v>272</v>
      </c>
      <c r="B28" s="197">
        <v>13.5</v>
      </c>
    </row>
    <row r="29" spans="1:4" ht="32.25" thickBot="1" x14ac:dyDescent="0.3">
      <c r="A29" s="172" t="s">
        <v>273</v>
      </c>
      <c r="B29" s="197">
        <v>1</v>
      </c>
    </row>
    <row r="30" spans="1:4" ht="16.5" thickBot="1" x14ac:dyDescent="0.3">
      <c r="A30" s="171" t="s">
        <v>274</v>
      </c>
      <c r="B30" s="197" t="s">
        <v>420</v>
      </c>
    </row>
    <row r="31" spans="1:4" ht="32.25" thickBot="1" x14ac:dyDescent="0.3">
      <c r="A31" s="172" t="s">
        <v>275</v>
      </c>
      <c r="B31" s="197" t="s">
        <v>420</v>
      </c>
    </row>
    <row r="32" spans="1:4" ht="32.25" thickBot="1" x14ac:dyDescent="0.3">
      <c r="A32" s="171" t="s">
        <v>798</v>
      </c>
      <c r="B32" s="197">
        <v>13.5</v>
      </c>
    </row>
    <row r="33" spans="1:2" ht="16.5" thickBot="1" x14ac:dyDescent="0.3">
      <c r="A33" s="171" t="s">
        <v>277</v>
      </c>
      <c r="B33" s="197" t="s">
        <v>420</v>
      </c>
    </row>
    <row r="34" spans="1:2" ht="16.5" thickBot="1" x14ac:dyDescent="0.3">
      <c r="A34" s="171" t="s">
        <v>278</v>
      </c>
      <c r="B34" s="197">
        <v>13.4</v>
      </c>
    </row>
    <row r="35" spans="1:2" ht="16.5" thickBot="1" x14ac:dyDescent="0.3">
      <c r="A35" s="171" t="s">
        <v>279</v>
      </c>
      <c r="B35" s="197">
        <v>13.4</v>
      </c>
    </row>
    <row r="36" spans="1:2" ht="32.25" thickBot="1" x14ac:dyDescent="0.3">
      <c r="A36" s="172" t="s">
        <v>280</v>
      </c>
      <c r="B36" s="197" t="s">
        <v>420</v>
      </c>
    </row>
    <row r="37" spans="1:2" ht="32.25" thickBot="1" x14ac:dyDescent="0.3">
      <c r="A37" s="171" t="s">
        <v>276</v>
      </c>
      <c r="B37" s="197" t="s">
        <v>420</v>
      </c>
    </row>
    <row r="38" spans="1:2" ht="16.5" thickBot="1" x14ac:dyDescent="0.3">
      <c r="A38" s="171" t="s">
        <v>277</v>
      </c>
      <c r="B38" s="197" t="s">
        <v>420</v>
      </c>
    </row>
    <row r="39" spans="1:2" ht="16.5" thickBot="1" x14ac:dyDescent="0.3">
      <c r="A39" s="171" t="s">
        <v>278</v>
      </c>
      <c r="B39" s="197" t="s">
        <v>420</v>
      </c>
    </row>
    <row r="40" spans="1:2" ht="16.5" thickBot="1" x14ac:dyDescent="0.3">
      <c r="A40" s="171" t="s">
        <v>279</v>
      </c>
      <c r="B40" s="197" t="s">
        <v>420</v>
      </c>
    </row>
    <row r="41" spans="1:2" ht="32.25" thickBot="1" x14ac:dyDescent="0.3">
      <c r="A41" s="172" t="s">
        <v>281</v>
      </c>
      <c r="B41" s="197" t="s">
        <v>420</v>
      </c>
    </row>
    <row r="42" spans="1:2" ht="32.25" thickBot="1" x14ac:dyDescent="0.3">
      <c r="A42" s="171" t="s">
        <v>276</v>
      </c>
      <c r="B42" s="197" t="s">
        <v>420</v>
      </c>
    </row>
    <row r="43" spans="1:2" ht="16.5" thickBot="1" x14ac:dyDescent="0.3">
      <c r="A43" s="171" t="s">
        <v>277</v>
      </c>
      <c r="B43" s="197" t="s">
        <v>420</v>
      </c>
    </row>
    <row r="44" spans="1:2" ht="16.5" thickBot="1" x14ac:dyDescent="0.3">
      <c r="A44" s="171" t="s">
        <v>278</v>
      </c>
      <c r="B44" s="197" t="s">
        <v>420</v>
      </c>
    </row>
    <row r="45" spans="1:2" ht="16.5" thickBot="1" x14ac:dyDescent="0.3">
      <c r="A45" s="171" t="s">
        <v>279</v>
      </c>
      <c r="B45" s="197" t="s">
        <v>420</v>
      </c>
    </row>
    <row r="46" spans="1:2" ht="32.25" thickBot="1" x14ac:dyDescent="0.3">
      <c r="A46" s="173" t="s">
        <v>282</v>
      </c>
      <c r="B46" s="197" t="s">
        <v>420</v>
      </c>
    </row>
    <row r="47" spans="1:2" ht="16.5" thickBot="1" x14ac:dyDescent="0.3">
      <c r="A47" s="174" t="s">
        <v>274</v>
      </c>
      <c r="B47" s="197" t="s">
        <v>420</v>
      </c>
    </row>
    <row r="48" spans="1:2" ht="16.5" thickBot="1" x14ac:dyDescent="0.3">
      <c r="A48" s="174" t="s">
        <v>283</v>
      </c>
      <c r="B48" s="197" t="s">
        <v>420</v>
      </c>
    </row>
    <row r="49" spans="1:2" ht="16.5" thickBot="1" x14ac:dyDescent="0.3">
      <c r="A49" s="174" t="s">
        <v>284</v>
      </c>
      <c r="B49" s="197" t="s">
        <v>420</v>
      </c>
    </row>
    <row r="50" spans="1:2" ht="32.25" thickBot="1" x14ac:dyDescent="0.3">
      <c r="A50" s="174" t="s">
        <v>285</v>
      </c>
      <c r="B50" s="197" t="s">
        <v>420</v>
      </c>
    </row>
    <row r="51" spans="1:2" ht="16.5" thickBot="1" x14ac:dyDescent="0.3">
      <c r="A51" s="168" t="s">
        <v>286</v>
      </c>
      <c r="B51" s="197" t="s">
        <v>420</v>
      </c>
    </row>
    <row r="52" spans="1:2" ht="16.5" thickBot="1" x14ac:dyDescent="0.3">
      <c r="A52" s="168" t="s">
        <v>287</v>
      </c>
      <c r="B52" s="197" t="s">
        <v>420</v>
      </c>
    </row>
    <row r="53" spans="1:2" ht="16.5" thickBot="1" x14ac:dyDescent="0.3">
      <c r="A53" s="168" t="s">
        <v>288</v>
      </c>
      <c r="B53" s="197" t="s">
        <v>420</v>
      </c>
    </row>
    <row r="54" spans="1:2" ht="16.5" thickBot="1" x14ac:dyDescent="0.3">
      <c r="A54" s="169" t="s">
        <v>289</v>
      </c>
      <c r="B54" s="197" t="s">
        <v>420</v>
      </c>
    </row>
    <row r="55" spans="1:2" x14ac:dyDescent="0.25">
      <c r="A55" s="173" t="s">
        <v>290</v>
      </c>
      <c r="B55" s="294"/>
    </row>
    <row r="56" spans="1:2" x14ac:dyDescent="0.25">
      <c r="A56" s="175" t="s">
        <v>291</v>
      </c>
      <c r="B56" s="295"/>
    </row>
    <row r="57" spans="1:2" x14ac:dyDescent="0.25">
      <c r="A57" s="175" t="s">
        <v>292</v>
      </c>
      <c r="B57" s="295"/>
    </row>
    <row r="58" spans="1:2" x14ac:dyDescent="0.25">
      <c r="A58" s="175" t="s">
        <v>293</v>
      </c>
      <c r="B58" s="295"/>
    </row>
    <row r="59" spans="1:2" x14ac:dyDescent="0.25">
      <c r="A59" s="175" t="s">
        <v>294</v>
      </c>
      <c r="B59" s="295" t="s">
        <v>799</v>
      </c>
    </row>
    <row r="60" spans="1:2" ht="16.5" thickBot="1" x14ac:dyDescent="0.3">
      <c r="A60" s="176" t="s">
        <v>295</v>
      </c>
      <c r="B60" s="296"/>
    </row>
    <row r="61" spans="1:2" ht="32.25" thickBot="1" x14ac:dyDescent="0.3">
      <c r="A61" s="174" t="s">
        <v>296</v>
      </c>
      <c r="B61" s="121" t="s">
        <v>453</v>
      </c>
    </row>
    <row r="62" spans="1:2" ht="32.25" thickBot="1" x14ac:dyDescent="0.3">
      <c r="A62" s="168" t="s">
        <v>297</v>
      </c>
      <c r="B62" s="121" t="s">
        <v>420</v>
      </c>
    </row>
    <row r="63" spans="1:2" ht="16.5" thickBot="1" x14ac:dyDescent="0.3">
      <c r="A63" s="174" t="s">
        <v>274</v>
      </c>
      <c r="B63" s="121" t="s">
        <v>420</v>
      </c>
    </row>
    <row r="64" spans="1:2" ht="16.5" thickBot="1" x14ac:dyDescent="0.3">
      <c r="A64" s="174" t="s">
        <v>298</v>
      </c>
      <c r="B64" s="121" t="s">
        <v>420</v>
      </c>
    </row>
    <row r="65" spans="1:2" ht="16.5" thickBot="1" x14ac:dyDescent="0.3">
      <c r="A65" s="174" t="s">
        <v>299</v>
      </c>
      <c r="B65" s="121" t="s">
        <v>420</v>
      </c>
    </row>
    <row r="66" spans="1:2" ht="16.5" thickBot="1" x14ac:dyDescent="0.3">
      <c r="A66" s="177" t="s">
        <v>300</v>
      </c>
      <c r="B66" s="192" t="s">
        <v>420</v>
      </c>
    </row>
    <row r="67" spans="1:2" ht="16.5" thickBot="1" x14ac:dyDescent="0.3">
      <c r="A67" s="168" t="s">
        <v>301</v>
      </c>
      <c r="B67" s="121" t="s">
        <v>420</v>
      </c>
    </row>
    <row r="68" spans="1:2" ht="16.5" thickBot="1" x14ac:dyDescent="0.3">
      <c r="A68" s="175" t="s">
        <v>302</v>
      </c>
      <c r="B68" s="121" t="s">
        <v>420</v>
      </c>
    </row>
    <row r="69" spans="1:2" ht="16.5" thickBot="1" x14ac:dyDescent="0.3">
      <c r="A69" s="175" t="s">
        <v>303</v>
      </c>
      <c r="B69" s="121" t="s">
        <v>420</v>
      </c>
    </row>
    <row r="70" spans="1:2" ht="16.5" thickBot="1" x14ac:dyDescent="0.3">
      <c r="A70" s="175" t="s">
        <v>304</v>
      </c>
      <c r="B70" s="121" t="s">
        <v>420</v>
      </c>
    </row>
    <row r="71" spans="1:2" ht="32.25" thickBot="1" x14ac:dyDescent="0.3">
      <c r="A71" s="178" t="s">
        <v>305</v>
      </c>
      <c r="B71" s="122" t="s">
        <v>420</v>
      </c>
    </row>
    <row r="72" spans="1:2" ht="31.5" x14ac:dyDescent="0.25">
      <c r="A72" s="173" t="s">
        <v>306</v>
      </c>
      <c r="B72" s="495" t="s">
        <v>420</v>
      </c>
    </row>
    <row r="73" spans="1:2" x14ac:dyDescent="0.25">
      <c r="A73" s="175" t="s">
        <v>307</v>
      </c>
      <c r="B73" s="496"/>
    </row>
    <row r="74" spans="1:2" x14ac:dyDescent="0.25">
      <c r="A74" s="175" t="s">
        <v>308</v>
      </c>
      <c r="B74" s="496"/>
    </row>
    <row r="75" spans="1:2" x14ac:dyDescent="0.25">
      <c r="A75" s="175" t="s">
        <v>309</v>
      </c>
      <c r="B75" s="496"/>
    </row>
    <row r="76" spans="1:2" x14ac:dyDescent="0.25">
      <c r="A76" s="175" t="s">
        <v>310</v>
      </c>
      <c r="B76" s="496"/>
    </row>
    <row r="77" spans="1:2" ht="16.5" thickBot="1" x14ac:dyDescent="0.3">
      <c r="A77" s="179" t="s">
        <v>311</v>
      </c>
      <c r="B77" s="497"/>
    </row>
    <row r="78" spans="1:2" x14ac:dyDescent="0.25">
      <c r="A78" s="61"/>
    </row>
    <row r="79" spans="1:2" x14ac:dyDescent="0.25">
      <c r="A79" s="61"/>
    </row>
    <row r="80" spans="1:2" x14ac:dyDescent="0.25">
      <c r="A80" s="123"/>
      <c r="B80" s="124"/>
    </row>
    <row r="81" spans="2:2" s="114" customFormat="1" x14ac:dyDescent="0.25">
      <c r="B81" s="125"/>
    </row>
    <row r="82" spans="2:2" s="114" customFormat="1" x14ac:dyDescent="0.25">
      <c r="B82" s="126"/>
    </row>
  </sheetData>
  <mergeCells count="9">
    <mergeCell ref="B72:B77"/>
    <mergeCell ref="A17:B17"/>
    <mergeCell ref="A14:C14"/>
    <mergeCell ref="A15:C15"/>
    <mergeCell ref="A6:C6"/>
    <mergeCell ref="A8:C8"/>
    <mergeCell ref="A9:C9"/>
    <mergeCell ref="A11:C11"/>
    <mergeCell ref="A12:C12"/>
  </mergeCells>
  <pageMargins left="0.70866141732283472" right="0.70866141732283472" top="0.74803149606299213" bottom="0.74803149606299213" header="0.31496062992125984" footer="0.31496062992125984"/>
  <pageSetup paperSize="8" scale="6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7"/>
  <sheetViews>
    <sheetView zoomScale="115" zoomScaleNormal="115" workbookViewId="0"/>
  </sheetViews>
  <sheetFormatPr defaultColWidth="9.140625" defaultRowHeight="11.25" customHeight="1" x14ac:dyDescent="0.2"/>
  <cols>
    <col min="1" max="1" width="8.140625" style="297" customWidth="1"/>
    <col min="2" max="2" width="20.140625" style="297" customWidth="1"/>
    <col min="3" max="4" width="10.42578125" style="297" customWidth="1"/>
    <col min="5" max="5" width="13.28515625" style="297" customWidth="1"/>
    <col min="6" max="6" width="8.5703125" style="297" customWidth="1"/>
    <col min="7" max="7" width="7.85546875" style="297" customWidth="1"/>
    <col min="8" max="8" width="8.42578125" style="297" customWidth="1"/>
    <col min="9" max="9" width="8.7109375" style="297" customWidth="1"/>
    <col min="10" max="10" width="9.85546875" style="297" customWidth="1"/>
    <col min="11" max="11" width="8.5703125" style="297" customWidth="1"/>
    <col min="12" max="12" width="10" style="297" customWidth="1"/>
    <col min="13" max="13" width="6.5703125" style="297" customWidth="1"/>
    <col min="14" max="14" width="11.42578125" style="297" customWidth="1"/>
    <col min="15" max="15" width="9.140625" style="297" customWidth="1"/>
    <col min="16" max="16" width="49.140625" style="300" hidden="1" customWidth="1"/>
    <col min="17" max="17" width="43" style="300" hidden="1" customWidth="1"/>
    <col min="18" max="18" width="100.28515625" style="300" hidden="1" customWidth="1"/>
    <col min="19" max="22" width="139" style="300" hidden="1" customWidth="1"/>
    <col min="23" max="23" width="34.140625" style="300" hidden="1" customWidth="1"/>
    <col min="24" max="24" width="110.7109375" style="300" hidden="1" customWidth="1"/>
    <col min="25" max="28" width="34.140625" style="300" hidden="1" customWidth="1"/>
    <col min="29" max="29" width="110.7109375" style="300" hidden="1" customWidth="1"/>
    <col min="30" max="30" width="139" style="300" hidden="1" customWidth="1"/>
    <col min="31" max="33" width="84.42578125" style="300" hidden="1" customWidth="1"/>
    <col min="34" max="34" width="110.7109375" style="300" hidden="1" customWidth="1"/>
    <col min="35" max="39" width="84.42578125" style="300" hidden="1" customWidth="1"/>
    <col min="40" max="16384" width="9.140625" style="297"/>
  </cols>
  <sheetData>
    <row r="1" spans="1:20" s="297" customFormat="1" x14ac:dyDescent="0.2">
      <c r="N1" s="298" t="s">
        <v>792</v>
      </c>
    </row>
    <row r="2" spans="1:20" s="297" customFormat="1" x14ac:dyDescent="0.2">
      <c r="N2" s="298" t="s">
        <v>791</v>
      </c>
    </row>
    <row r="3" spans="1:20" s="297" customFormat="1" ht="8.25" customHeight="1" x14ac:dyDescent="0.2">
      <c r="N3" s="298"/>
    </row>
    <row r="4" spans="1:20" s="297" customFormat="1" ht="14.25" customHeight="1" x14ac:dyDescent="0.2">
      <c r="A4" s="521" t="s">
        <v>790</v>
      </c>
      <c r="B4" s="521"/>
      <c r="C4" s="521"/>
      <c r="D4" s="299"/>
      <c r="K4" s="521" t="s">
        <v>789</v>
      </c>
      <c r="L4" s="521"/>
      <c r="M4" s="521"/>
      <c r="N4" s="521"/>
    </row>
    <row r="5" spans="1:20" s="297" customFormat="1" ht="12" customHeight="1" x14ac:dyDescent="0.2">
      <c r="A5" s="522" t="s">
        <v>800</v>
      </c>
      <c r="B5" s="522"/>
      <c r="C5" s="522"/>
      <c r="D5" s="522"/>
      <c r="E5" s="300"/>
      <c r="J5" s="523" t="s">
        <v>801</v>
      </c>
      <c r="K5" s="523"/>
      <c r="L5" s="523"/>
      <c r="M5" s="523"/>
      <c r="N5" s="523"/>
    </row>
    <row r="6" spans="1:20" s="297" customFormat="1" ht="24" customHeight="1" x14ac:dyDescent="0.2">
      <c r="A6" s="502" t="s">
        <v>802</v>
      </c>
      <c r="B6" s="502"/>
      <c r="C6" s="502"/>
      <c r="D6" s="502"/>
      <c r="J6" s="523" t="s">
        <v>803</v>
      </c>
      <c r="K6" s="523"/>
      <c r="L6" s="523"/>
      <c r="M6" s="523"/>
      <c r="N6" s="523"/>
      <c r="P6" s="300" t="s">
        <v>783</v>
      </c>
      <c r="Q6" s="300" t="s">
        <v>783</v>
      </c>
    </row>
    <row r="7" spans="1:20" s="297" customFormat="1" ht="17.25" customHeight="1" x14ac:dyDescent="0.2">
      <c r="A7" s="301"/>
      <c r="B7" s="302"/>
      <c r="C7" s="300"/>
      <c r="D7" s="300"/>
      <c r="J7" s="301"/>
      <c r="K7" s="301"/>
      <c r="L7" s="301"/>
      <c r="M7" s="301"/>
      <c r="N7" s="302"/>
    </row>
    <row r="8" spans="1:20" s="297" customFormat="1" ht="16.5" customHeight="1" x14ac:dyDescent="0.2">
      <c r="A8" s="297" t="s">
        <v>788</v>
      </c>
      <c r="B8" s="303"/>
      <c r="C8" s="303"/>
      <c r="D8" s="303"/>
      <c r="L8" s="303"/>
      <c r="M8" s="303"/>
      <c r="N8" s="298" t="s">
        <v>788</v>
      </c>
    </row>
    <row r="9" spans="1:20" s="297" customFormat="1" ht="15.75" customHeight="1" x14ac:dyDescent="0.2">
      <c r="F9" s="304"/>
    </row>
    <row r="10" spans="1:20" s="297" customFormat="1" ht="22.5" x14ac:dyDescent="0.2">
      <c r="A10" s="305" t="s">
        <v>787</v>
      </c>
      <c r="B10" s="303"/>
      <c r="D10" s="502" t="s">
        <v>786</v>
      </c>
      <c r="E10" s="502"/>
      <c r="F10" s="502"/>
      <c r="G10" s="502"/>
      <c r="H10" s="502"/>
      <c r="I10" s="502"/>
      <c r="J10" s="502"/>
      <c r="K10" s="502"/>
      <c r="L10" s="502"/>
      <c r="M10" s="502"/>
      <c r="N10" s="502"/>
      <c r="R10" s="300" t="s">
        <v>786</v>
      </c>
    </row>
    <row r="11" spans="1:20" s="297" customFormat="1" ht="15" customHeight="1" x14ac:dyDescent="0.2">
      <c r="A11" s="306" t="s">
        <v>785</v>
      </c>
      <c r="D11" s="301" t="s">
        <v>931</v>
      </c>
      <c r="E11" s="301"/>
      <c r="F11" s="307"/>
      <c r="G11" s="307"/>
      <c r="H11" s="307"/>
      <c r="I11" s="307"/>
      <c r="J11" s="307"/>
      <c r="K11" s="307"/>
      <c r="L11" s="307"/>
      <c r="M11" s="307"/>
      <c r="N11" s="307"/>
    </row>
    <row r="12" spans="1:20" s="297" customFormat="1" ht="8.25" customHeight="1" x14ac:dyDescent="0.2">
      <c r="A12" s="306"/>
      <c r="F12" s="303"/>
      <c r="G12" s="303"/>
      <c r="H12" s="303"/>
      <c r="I12" s="303"/>
      <c r="J12" s="303"/>
      <c r="K12" s="303"/>
      <c r="L12" s="303"/>
      <c r="M12" s="303"/>
      <c r="N12" s="303"/>
    </row>
    <row r="13" spans="1:20" s="297" customFormat="1" x14ac:dyDescent="0.2">
      <c r="A13" s="519" t="s">
        <v>804</v>
      </c>
      <c r="B13" s="519"/>
      <c r="C13" s="519"/>
      <c r="D13" s="519"/>
      <c r="E13" s="519"/>
      <c r="F13" s="519"/>
      <c r="G13" s="519"/>
      <c r="H13" s="519"/>
      <c r="I13" s="519"/>
      <c r="J13" s="519"/>
      <c r="K13" s="519"/>
      <c r="L13" s="519"/>
      <c r="M13" s="519"/>
      <c r="N13" s="519"/>
      <c r="S13" s="300" t="s">
        <v>932</v>
      </c>
    </row>
    <row r="14" spans="1:20" s="297" customFormat="1" x14ac:dyDescent="0.2">
      <c r="A14" s="516" t="s">
        <v>784</v>
      </c>
      <c r="B14" s="516"/>
      <c r="C14" s="516"/>
      <c r="D14" s="516"/>
      <c r="E14" s="516"/>
      <c r="F14" s="516"/>
      <c r="G14" s="516"/>
      <c r="H14" s="516"/>
      <c r="I14" s="516"/>
      <c r="J14" s="516"/>
      <c r="K14" s="516"/>
      <c r="L14" s="516"/>
      <c r="M14" s="516"/>
      <c r="N14" s="516"/>
    </row>
    <row r="15" spans="1:20" s="297" customFormat="1" ht="8.25" customHeight="1" x14ac:dyDescent="0.2">
      <c r="A15" s="308"/>
      <c r="B15" s="308"/>
      <c r="C15" s="308"/>
      <c r="D15" s="308"/>
      <c r="E15" s="308"/>
      <c r="F15" s="308"/>
      <c r="G15" s="308"/>
      <c r="H15" s="308"/>
      <c r="I15" s="308"/>
      <c r="J15" s="308"/>
      <c r="K15" s="308"/>
      <c r="L15" s="308"/>
      <c r="M15" s="308"/>
      <c r="N15" s="308"/>
    </row>
    <row r="16" spans="1:20" s="297" customFormat="1" x14ac:dyDescent="0.2">
      <c r="A16" s="519"/>
      <c r="B16" s="519"/>
      <c r="C16" s="519"/>
      <c r="D16" s="519"/>
      <c r="E16" s="519"/>
      <c r="F16" s="519"/>
      <c r="G16" s="519"/>
      <c r="H16" s="519"/>
      <c r="I16" s="519"/>
      <c r="J16" s="519"/>
      <c r="K16" s="519"/>
      <c r="L16" s="519"/>
      <c r="M16" s="519"/>
      <c r="N16" s="519"/>
      <c r="T16" s="300" t="s">
        <v>783</v>
      </c>
    </row>
    <row r="17" spans="1:21" s="297" customFormat="1" x14ac:dyDescent="0.2">
      <c r="A17" s="516" t="s">
        <v>782</v>
      </c>
      <c r="B17" s="516"/>
      <c r="C17" s="516"/>
      <c r="D17" s="516"/>
      <c r="E17" s="516"/>
      <c r="F17" s="516"/>
      <c r="G17" s="516"/>
      <c r="H17" s="516"/>
      <c r="I17" s="516"/>
      <c r="J17" s="516"/>
      <c r="K17" s="516"/>
      <c r="L17" s="516"/>
      <c r="M17" s="516"/>
      <c r="N17" s="516"/>
    </row>
    <row r="18" spans="1:21" s="297" customFormat="1" ht="24" customHeight="1" x14ac:dyDescent="0.25">
      <c r="A18" s="520" t="s">
        <v>805</v>
      </c>
      <c r="B18" s="520"/>
      <c r="C18" s="520"/>
      <c r="D18" s="520"/>
      <c r="E18" s="520"/>
      <c r="F18" s="520"/>
      <c r="G18" s="520"/>
      <c r="H18" s="520"/>
      <c r="I18" s="520"/>
      <c r="J18" s="520"/>
      <c r="K18" s="520"/>
      <c r="L18" s="520"/>
      <c r="M18" s="520"/>
      <c r="N18" s="520"/>
    </row>
    <row r="19" spans="1:21" s="297" customFormat="1" ht="8.25" customHeight="1" x14ac:dyDescent="0.25">
      <c r="A19" s="309"/>
      <c r="B19" s="309"/>
      <c r="C19" s="309"/>
      <c r="D19" s="309"/>
      <c r="E19" s="309"/>
      <c r="F19" s="309"/>
      <c r="G19" s="309"/>
      <c r="H19" s="309"/>
      <c r="I19" s="309"/>
      <c r="J19" s="309"/>
      <c r="K19" s="309"/>
      <c r="L19" s="309"/>
      <c r="M19" s="309"/>
      <c r="N19" s="309"/>
    </row>
    <row r="20" spans="1:21" s="297" customFormat="1" x14ac:dyDescent="0.2">
      <c r="A20" s="515" t="s">
        <v>806</v>
      </c>
      <c r="B20" s="515"/>
      <c r="C20" s="515"/>
      <c r="D20" s="515"/>
      <c r="E20" s="515"/>
      <c r="F20" s="515"/>
      <c r="G20" s="515"/>
      <c r="H20" s="515"/>
      <c r="I20" s="515"/>
      <c r="J20" s="515"/>
      <c r="K20" s="515"/>
      <c r="L20" s="515"/>
      <c r="M20" s="515"/>
      <c r="N20" s="515"/>
      <c r="U20" s="300" t="s">
        <v>933</v>
      </c>
    </row>
    <row r="21" spans="1:21" s="297" customFormat="1" ht="13.5" customHeight="1" x14ac:dyDescent="0.2">
      <c r="A21" s="516" t="s">
        <v>781</v>
      </c>
      <c r="B21" s="516"/>
      <c r="C21" s="516"/>
      <c r="D21" s="516"/>
      <c r="E21" s="516"/>
      <c r="F21" s="516"/>
      <c r="G21" s="516"/>
      <c r="H21" s="516"/>
      <c r="I21" s="516"/>
      <c r="J21" s="516"/>
      <c r="K21" s="516"/>
      <c r="L21" s="516"/>
      <c r="M21" s="516"/>
      <c r="N21" s="516"/>
    </row>
    <row r="22" spans="1:21" s="297" customFormat="1" ht="15" customHeight="1" x14ac:dyDescent="0.2">
      <c r="A22" s="297" t="s">
        <v>780</v>
      </c>
      <c r="B22" s="310" t="s">
        <v>779</v>
      </c>
      <c r="C22" s="297" t="s">
        <v>778</v>
      </c>
      <c r="F22" s="300"/>
      <c r="G22" s="300"/>
      <c r="H22" s="300"/>
      <c r="I22" s="300"/>
      <c r="J22" s="300"/>
      <c r="K22" s="300"/>
      <c r="L22" s="300"/>
      <c r="M22" s="300"/>
      <c r="N22" s="300"/>
    </row>
    <row r="23" spans="1:21" s="297" customFormat="1" ht="18" customHeight="1" x14ac:dyDescent="0.2">
      <c r="A23" s="297" t="s">
        <v>777</v>
      </c>
      <c r="B23" s="515" t="s">
        <v>807</v>
      </c>
      <c r="C23" s="515"/>
      <c r="D23" s="515"/>
      <c r="E23" s="515"/>
      <c r="F23" s="515"/>
      <c r="G23" s="300"/>
      <c r="H23" s="300"/>
      <c r="I23" s="300"/>
      <c r="J23" s="300"/>
      <c r="K23" s="300"/>
      <c r="L23" s="300"/>
      <c r="M23" s="300"/>
      <c r="N23" s="300"/>
    </row>
    <row r="24" spans="1:21" s="297" customFormat="1" x14ac:dyDescent="0.2">
      <c r="B24" s="517" t="s">
        <v>776</v>
      </c>
      <c r="C24" s="517"/>
      <c r="D24" s="517"/>
      <c r="E24" s="517"/>
      <c r="F24" s="517"/>
      <c r="G24" s="311"/>
      <c r="H24" s="311"/>
      <c r="I24" s="311"/>
      <c r="J24" s="311"/>
      <c r="K24" s="311"/>
      <c r="L24" s="311"/>
      <c r="M24" s="312"/>
      <c r="N24" s="311"/>
    </row>
    <row r="25" spans="1:21" s="297" customFormat="1" ht="9.75" customHeight="1" x14ac:dyDescent="0.2">
      <c r="D25" s="313"/>
      <c r="E25" s="313"/>
      <c r="F25" s="313"/>
      <c r="G25" s="313"/>
      <c r="H25" s="313"/>
      <c r="I25" s="313"/>
      <c r="J25" s="313"/>
      <c r="K25" s="313"/>
      <c r="L25" s="313"/>
      <c r="M25" s="311"/>
      <c r="N25" s="311"/>
    </row>
    <row r="26" spans="1:21" s="297" customFormat="1" x14ac:dyDescent="0.2">
      <c r="A26" s="314" t="s">
        <v>775</v>
      </c>
      <c r="D26" s="301" t="s">
        <v>808</v>
      </c>
      <c r="F26" s="315"/>
      <c r="G26" s="315"/>
      <c r="H26" s="315"/>
      <c r="I26" s="315"/>
      <c r="J26" s="315"/>
      <c r="K26" s="315"/>
      <c r="L26" s="315"/>
      <c r="M26" s="315"/>
      <c r="N26" s="315"/>
    </row>
    <row r="27" spans="1:21" s="297" customFormat="1" ht="9.75" customHeight="1" x14ac:dyDescent="0.2">
      <c r="D27" s="315"/>
      <c r="E27" s="315"/>
      <c r="F27" s="315"/>
      <c r="G27" s="315"/>
      <c r="H27" s="315"/>
      <c r="I27" s="315"/>
      <c r="J27" s="315"/>
      <c r="K27" s="315"/>
      <c r="L27" s="315"/>
      <c r="M27" s="315"/>
      <c r="N27" s="315"/>
    </row>
    <row r="28" spans="1:21" s="297" customFormat="1" ht="12.75" customHeight="1" x14ac:dyDescent="0.2">
      <c r="A28" s="314" t="s">
        <v>774</v>
      </c>
      <c r="C28" s="316">
        <v>13403.31</v>
      </c>
      <c r="D28" s="317" t="s">
        <v>809</v>
      </c>
      <c r="E28" s="306" t="s">
        <v>764</v>
      </c>
      <c r="L28" s="318"/>
      <c r="M28" s="318"/>
    </row>
    <row r="29" spans="1:21" s="297" customFormat="1" ht="12.75" customHeight="1" x14ac:dyDescent="0.2">
      <c r="B29" s="297" t="s">
        <v>773</v>
      </c>
      <c r="C29" s="319"/>
      <c r="D29" s="320"/>
      <c r="E29" s="306"/>
    </row>
    <row r="30" spans="1:21" s="297" customFormat="1" ht="12.75" customHeight="1" x14ac:dyDescent="0.2">
      <c r="B30" s="297" t="s">
        <v>772</v>
      </c>
      <c r="C30" s="316">
        <v>9995.7999999999993</v>
      </c>
      <c r="D30" s="317" t="s">
        <v>810</v>
      </c>
      <c r="E30" s="306" t="s">
        <v>764</v>
      </c>
      <c r="G30" s="297" t="s">
        <v>771</v>
      </c>
      <c r="L30" s="316">
        <v>919.31</v>
      </c>
      <c r="M30" s="317" t="s">
        <v>811</v>
      </c>
      <c r="N30" s="306" t="s">
        <v>764</v>
      </c>
    </row>
    <row r="31" spans="1:21" s="297" customFormat="1" ht="12.75" customHeight="1" x14ac:dyDescent="0.2">
      <c r="B31" s="297" t="s">
        <v>770</v>
      </c>
      <c r="C31" s="316">
        <v>54.47</v>
      </c>
      <c r="D31" s="321" t="s">
        <v>812</v>
      </c>
      <c r="E31" s="306" t="s">
        <v>764</v>
      </c>
      <c r="G31" s="297" t="s">
        <v>769</v>
      </c>
      <c r="L31" s="322"/>
      <c r="M31" s="322">
        <v>4262.0200000000004</v>
      </c>
      <c r="N31" s="306" t="s">
        <v>766</v>
      </c>
    </row>
    <row r="32" spans="1:21" s="297" customFormat="1" ht="12.75" customHeight="1" x14ac:dyDescent="0.2">
      <c r="B32" s="297" t="s">
        <v>768</v>
      </c>
      <c r="C32" s="316">
        <v>42.73</v>
      </c>
      <c r="D32" s="321" t="s">
        <v>813</v>
      </c>
      <c r="E32" s="306" t="s">
        <v>764</v>
      </c>
      <c r="G32" s="297" t="s">
        <v>767</v>
      </c>
      <c r="L32" s="322"/>
      <c r="M32" s="322">
        <v>680.51</v>
      </c>
      <c r="N32" s="306" t="s">
        <v>766</v>
      </c>
    </row>
    <row r="33" spans="1:26" s="297" customFormat="1" ht="12.75" customHeight="1" x14ac:dyDescent="0.2">
      <c r="B33" s="297" t="s">
        <v>765</v>
      </c>
      <c r="C33" s="316">
        <v>0</v>
      </c>
      <c r="D33" s="317" t="s">
        <v>814</v>
      </c>
      <c r="E33" s="306" t="s">
        <v>764</v>
      </c>
      <c r="G33" s="297" t="s">
        <v>763</v>
      </c>
      <c r="L33" s="518"/>
      <c r="M33" s="518"/>
    </row>
    <row r="34" spans="1:26" s="297" customFormat="1" ht="9.75" customHeight="1" x14ac:dyDescent="0.2">
      <c r="A34" s="323"/>
    </row>
    <row r="35" spans="1:26" s="297" customFormat="1" ht="36" customHeight="1" x14ac:dyDescent="0.2">
      <c r="A35" s="513" t="s">
        <v>762</v>
      </c>
      <c r="B35" s="513" t="s">
        <v>761</v>
      </c>
      <c r="C35" s="513" t="s">
        <v>760</v>
      </c>
      <c r="D35" s="513"/>
      <c r="E35" s="513"/>
      <c r="F35" s="513" t="s">
        <v>759</v>
      </c>
      <c r="G35" s="513" t="s">
        <v>23</v>
      </c>
      <c r="H35" s="513"/>
      <c r="I35" s="513"/>
      <c r="J35" s="513" t="s">
        <v>758</v>
      </c>
      <c r="K35" s="513"/>
      <c r="L35" s="513"/>
      <c r="M35" s="513" t="s">
        <v>757</v>
      </c>
      <c r="N35" s="513" t="s">
        <v>756</v>
      </c>
    </row>
    <row r="36" spans="1:26" s="297" customFormat="1" ht="36.75" customHeight="1" x14ac:dyDescent="0.2">
      <c r="A36" s="513"/>
      <c r="B36" s="513"/>
      <c r="C36" s="513"/>
      <c r="D36" s="513"/>
      <c r="E36" s="513"/>
      <c r="F36" s="513"/>
      <c r="G36" s="513"/>
      <c r="H36" s="513"/>
      <c r="I36" s="513"/>
      <c r="J36" s="513"/>
      <c r="K36" s="513"/>
      <c r="L36" s="513"/>
      <c r="M36" s="513"/>
      <c r="N36" s="513"/>
    </row>
    <row r="37" spans="1:26" s="297" customFormat="1" ht="45" x14ac:dyDescent="0.2">
      <c r="A37" s="513"/>
      <c r="B37" s="513"/>
      <c r="C37" s="513"/>
      <c r="D37" s="513"/>
      <c r="E37" s="513"/>
      <c r="F37" s="513"/>
      <c r="G37" s="324" t="s">
        <v>754</v>
      </c>
      <c r="H37" s="324" t="s">
        <v>753</v>
      </c>
      <c r="I37" s="324" t="s">
        <v>755</v>
      </c>
      <c r="J37" s="324" t="s">
        <v>754</v>
      </c>
      <c r="K37" s="324" t="s">
        <v>753</v>
      </c>
      <c r="L37" s="324" t="s">
        <v>752</v>
      </c>
      <c r="M37" s="513"/>
      <c r="N37" s="513"/>
    </row>
    <row r="38" spans="1:26" s="297" customFormat="1" x14ac:dyDescent="0.2">
      <c r="A38" s="325">
        <v>1</v>
      </c>
      <c r="B38" s="325">
        <v>2</v>
      </c>
      <c r="C38" s="514">
        <v>3</v>
      </c>
      <c r="D38" s="514"/>
      <c r="E38" s="514"/>
      <c r="F38" s="325">
        <v>4</v>
      </c>
      <c r="G38" s="325">
        <v>5</v>
      </c>
      <c r="H38" s="325">
        <v>6</v>
      </c>
      <c r="I38" s="325">
        <v>7</v>
      </c>
      <c r="J38" s="325">
        <v>8</v>
      </c>
      <c r="K38" s="325">
        <v>9</v>
      </c>
      <c r="L38" s="325">
        <v>10</v>
      </c>
      <c r="M38" s="325">
        <v>11</v>
      </c>
      <c r="N38" s="325">
        <v>12</v>
      </c>
    </row>
    <row r="39" spans="1:26" s="297" customFormat="1" ht="12" x14ac:dyDescent="0.2">
      <c r="A39" s="507" t="s">
        <v>751</v>
      </c>
      <c r="B39" s="508"/>
      <c r="C39" s="508"/>
      <c r="D39" s="508"/>
      <c r="E39" s="508"/>
      <c r="F39" s="508"/>
      <c r="G39" s="508"/>
      <c r="H39" s="508"/>
      <c r="I39" s="508"/>
      <c r="J39" s="508"/>
      <c r="K39" s="508"/>
      <c r="L39" s="508"/>
      <c r="M39" s="508"/>
      <c r="N39" s="509"/>
      <c r="V39" s="326" t="s">
        <v>751</v>
      </c>
    </row>
    <row r="40" spans="1:26" s="297" customFormat="1" ht="33.75" x14ac:dyDescent="0.2">
      <c r="A40" s="327" t="s">
        <v>65</v>
      </c>
      <c r="B40" s="328" t="s">
        <v>750</v>
      </c>
      <c r="C40" s="504" t="s">
        <v>749</v>
      </c>
      <c r="D40" s="504"/>
      <c r="E40" s="504"/>
      <c r="F40" s="329" t="s">
        <v>716</v>
      </c>
      <c r="G40" s="329"/>
      <c r="H40" s="329"/>
      <c r="I40" s="329" t="s">
        <v>934</v>
      </c>
      <c r="J40" s="330"/>
      <c r="K40" s="329"/>
      <c r="L40" s="330"/>
      <c r="M40" s="329"/>
      <c r="N40" s="331"/>
      <c r="V40" s="326"/>
      <c r="W40" s="332" t="s">
        <v>749</v>
      </c>
    </row>
    <row r="41" spans="1:26" s="297" customFormat="1" ht="22.5" x14ac:dyDescent="0.2">
      <c r="A41" s="333"/>
      <c r="B41" s="334" t="s">
        <v>740</v>
      </c>
      <c r="C41" s="502" t="s">
        <v>739</v>
      </c>
      <c r="D41" s="502"/>
      <c r="E41" s="502"/>
      <c r="F41" s="502"/>
      <c r="G41" s="502"/>
      <c r="H41" s="502"/>
      <c r="I41" s="502"/>
      <c r="J41" s="502"/>
      <c r="K41" s="502"/>
      <c r="L41" s="502"/>
      <c r="M41" s="502"/>
      <c r="N41" s="506"/>
      <c r="V41" s="326"/>
      <c r="W41" s="332"/>
      <c r="X41" s="300" t="s">
        <v>739</v>
      </c>
    </row>
    <row r="42" spans="1:26" s="297" customFormat="1" ht="12" x14ac:dyDescent="0.2">
      <c r="A42" s="333"/>
      <c r="B42" s="334" t="s">
        <v>738</v>
      </c>
      <c r="C42" s="502" t="s">
        <v>737</v>
      </c>
      <c r="D42" s="502"/>
      <c r="E42" s="502"/>
      <c r="F42" s="502"/>
      <c r="G42" s="502"/>
      <c r="H42" s="502"/>
      <c r="I42" s="502"/>
      <c r="J42" s="502"/>
      <c r="K42" s="502"/>
      <c r="L42" s="502"/>
      <c r="M42" s="502"/>
      <c r="N42" s="506"/>
      <c r="V42" s="326"/>
      <c r="W42" s="332"/>
      <c r="X42" s="300" t="s">
        <v>737</v>
      </c>
    </row>
    <row r="43" spans="1:26" s="297" customFormat="1" ht="12" x14ac:dyDescent="0.2">
      <c r="A43" s="333"/>
      <c r="B43" s="334" t="s">
        <v>736</v>
      </c>
      <c r="C43" s="502" t="s">
        <v>735</v>
      </c>
      <c r="D43" s="502"/>
      <c r="E43" s="502"/>
      <c r="F43" s="502"/>
      <c r="G43" s="502"/>
      <c r="H43" s="502"/>
      <c r="I43" s="502"/>
      <c r="J43" s="502"/>
      <c r="K43" s="502"/>
      <c r="L43" s="502"/>
      <c r="M43" s="502"/>
      <c r="N43" s="506"/>
      <c r="V43" s="326"/>
      <c r="W43" s="332"/>
      <c r="X43" s="300" t="s">
        <v>735</v>
      </c>
    </row>
    <row r="44" spans="1:26" s="297" customFormat="1" ht="12" x14ac:dyDescent="0.2">
      <c r="A44" s="335"/>
      <c r="B44" s="334" t="s">
        <v>65</v>
      </c>
      <c r="C44" s="502" t="s">
        <v>535</v>
      </c>
      <c r="D44" s="502"/>
      <c r="E44" s="502"/>
      <c r="F44" s="336"/>
      <c r="G44" s="336"/>
      <c r="H44" s="336"/>
      <c r="I44" s="336"/>
      <c r="J44" s="337">
        <v>42.56</v>
      </c>
      <c r="K44" s="336" t="s">
        <v>732</v>
      </c>
      <c r="L44" s="337">
        <v>10374</v>
      </c>
      <c r="M44" s="336" t="s">
        <v>605</v>
      </c>
      <c r="N44" s="338">
        <v>202293</v>
      </c>
      <c r="V44" s="326"/>
      <c r="W44" s="332"/>
      <c r="Y44" s="300" t="s">
        <v>535</v>
      </c>
    </row>
    <row r="45" spans="1:26" s="297" customFormat="1" ht="12" x14ac:dyDescent="0.2">
      <c r="A45" s="335"/>
      <c r="B45" s="334" t="s">
        <v>63</v>
      </c>
      <c r="C45" s="502" t="s">
        <v>534</v>
      </c>
      <c r="D45" s="502"/>
      <c r="E45" s="502"/>
      <c r="F45" s="336"/>
      <c r="G45" s="336"/>
      <c r="H45" s="336"/>
      <c r="I45" s="336"/>
      <c r="J45" s="337">
        <v>110.16</v>
      </c>
      <c r="K45" s="336" t="s">
        <v>732</v>
      </c>
      <c r="L45" s="337">
        <v>26851.5</v>
      </c>
      <c r="M45" s="336" t="s">
        <v>935</v>
      </c>
      <c r="N45" s="338">
        <v>211321</v>
      </c>
      <c r="V45" s="326"/>
      <c r="W45" s="332"/>
      <c r="Y45" s="300" t="s">
        <v>534</v>
      </c>
    </row>
    <row r="46" spans="1:26" s="297" customFormat="1" ht="12" x14ac:dyDescent="0.2">
      <c r="A46" s="335"/>
      <c r="B46" s="334" t="s">
        <v>62</v>
      </c>
      <c r="C46" s="502" t="s">
        <v>545</v>
      </c>
      <c r="D46" s="502"/>
      <c r="E46" s="502"/>
      <c r="F46" s="336"/>
      <c r="G46" s="336"/>
      <c r="H46" s="336"/>
      <c r="I46" s="336"/>
      <c r="J46" s="337">
        <v>10.94</v>
      </c>
      <c r="K46" s="336" t="s">
        <v>732</v>
      </c>
      <c r="L46" s="337">
        <v>2666.63</v>
      </c>
      <c r="M46" s="336" t="s">
        <v>605</v>
      </c>
      <c r="N46" s="338">
        <v>51999</v>
      </c>
      <c r="V46" s="326"/>
      <c r="W46" s="332"/>
      <c r="Y46" s="300" t="s">
        <v>545</v>
      </c>
    </row>
    <row r="47" spans="1:26" s="297" customFormat="1" ht="12" x14ac:dyDescent="0.2">
      <c r="A47" s="335"/>
      <c r="B47" s="334" t="s">
        <v>61</v>
      </c>
      <c r="C47" s="502" t="s">
        <v>649</v>
      </c>
      <c r="D47" s="502"/>
      <c r="E47" s="502"/>
      <c r="F47" s="336"/>
      <c r="G47" s="336"/>
      <c r="H47" s="336"/>
      <c r="I47" s="336"/>
      <c r="J47" s="337">
        <v>41.15</v>
      </c>
      <c r="K47" s="336"/>
      <c r="L47" s="337">
        <v>4115</v>
      </c>
      <c r="M47" s="336" t="s">
        <v>936</v>
      </c>
      <c r="N47" s="338">
        <v>22509</v>
      </c>
      <c r="V47" s="326"/>
      <c r="W47" s="332"/>
      <c r="Y47" s="300" t="s">
        <v>649</v>
      </c>
    </row>
    <row r="48" spans="1:26" s="297" customFormat="1" ht="12" x14ac:dyDescent="0.2">
      <c r="A48" s="335"/>
      <c r="B48" s="334"/>
      <c r="C48" s="502" t="s">
        <v>530</v>
      </c>
      <c r="D48" s="502"/>
      <c r="E48" s="502"/>
      <c r="F48" s="336" t="s">
        <v>533</v>
      </c>
      <c r="G48" s="336" t="s">
        <v>748</v>
      </c>
      <c r="H48" s="336" t="s">
        <v>732</v>
      </c>
      <c r="I48" s="336" t="s">
        <v>937</v>
      </c>
      <c r="J48" s="337"/>
      <c r="K48" s="336"/>
      <c r="L48" s="337"/>
      <c r="M48" s="336"/>
      <c r="N48" s="338"/>
      <c r="V48" s="326"/>
      <c r="W48" s="332"/>
      <c r="Z48" s="300" t="s">
        <v>530</v>
      </c>
    </row>
    <row r="49" spans="1:28" s="297" customFormat="1" ht="12" x14ac:dyDescent="0.2">
      <c r="A49" s="335"/>
      <c r="B49" s="334"/>
      <c r="C49" s="502" t="s">
        <v>540</v>
      </c>
      <c r="D49" s="502"/>
      <c r="E49" s="502"/>
      <c r="F49" s="336" t="s">
        <v>533</v>
      </c>
      <c r="G49" s="336" t="s">
        <v>747</v>
      </c>
      <c r="H49" s="336" t="s">
        <v>732</v>
      </c>
      <c r="I49" s="336" t="s">
        <v>938</v>
      </c>
      <c r="J49" s="337"/>
      <c r="K49" s="336"/>
      <c r="L49" s="337"/>
      <c r="M49" s="336"/>
      <c r="N49" s="338"/>
      <c r="V49" s="326"/>
      <c r="W49" s="332"/>
      <c r="Z49" s="300" t="s">
        <v>540</v>
      </c>
    </row>
    <row r="50" spans="1:28" s="297" customFormat="1" ht="12" x14ac:dyDescent="0.2">
      <c r="A50" s="335"/>
      <c r="B50" s="334"/>
      <c r="C50" s="505" t="s">
        <v>529</v>
      </c>
      <c r="D50" s="505"/>
      <c r="E50" s="505"/>
      <c r="F50" s="339"/>
      <c r="G50" s="339"/>
      <c r="H50" s="339"/>
      <c r="I50" s="339"/>
      <c r="J50" s="340">
        <v>193.87</v>
      </c>
      <c r="K50" s="339"/>
      <c r="L50" s="340">
        <v>41340.5</v>
      </c>
      <c r="M50" s="339"/>
      <c r="N50" s="341"/>
      <c r="V50" s="326"/>
      <c r="W50" s="332"/>
      <c r="AA50" s="300" t="s">
        <v>529</v>
      </c>
    </row>
    <row r="51" spans="1:28" s="297" customFormat="1" ht="12" x14ac:dyDescent="0.2">
      <c r="A51" s="335"/>
      <c r="B51" s="334"/>
      <c r="C51" s="502" t="s">
        <v>528</v>
      </c>
      <c r="D51" s="502"/>
      <c r="E51" s="502"/>
      <c r="F51" s="336"/>
      <c r="G51" s="336"/>
      <c r="H51" s="336"/>
      <c r="I51" s="336"/>
      <c r="J51" s="337"/>
      <c r="K51" s="336"/>
      <c r="L51" s="337">
        <v>13040.63</v>
      </c>
      <c r="M51" s="336"/>
      <c r="N51" s="338">
        <v>254292</v>
      </c>
      <c r="V51" s="326"/>
      <c r="W51" s="332"/>
      <c r="Z51" s="300" t="s">
        <v>528</v>
      </c>
    </row>
    <row r="52" spans="1:28" s="297" customFormat="1" ht="33.75" x14ac:dyDescent="0.2">
      <c r="A52" s="335"/>
      <c r="B52" s="334" t="s">
        <v>696</v>
      </c>
      <c r="C52" s="502" t="s">
        <v>694</v>
      </c>
      <c r="D52" s="502"/>
      <c r="E52" s="502"/>
      <c r="F52" s="336" t="s">
        <v>488</v>
      </c>
      <c r="G52" s="336" t="s">
        <v>695</v>
      </c>
      <c r="H52" s="336"/>
      <c r="I52" s="336" t="s">
        <v>695</v>
      </c>
      <c r="J52" s="337"/>
      <c r="K52" s="336"/>
      <c r="L52" s="337">
        <v>13431.85</v>
      </c>
      <c r="M52" s="336"/>
      <c r="N52" s="338">
        <v>261921</v>
      </c>
      <c r="V52" s="326"/>
      <c r="W52" s="332"/>
      <c r="Z52" s="300" t="s">
        <v>694</v>
      </c>
    </row>
    <row r="53" spans="1:28" s="297" customFormat="1" ht="33.75" x14ac:dyDescent="0.2">
      <c r="A53" s="335"/>
      <c r="B53" s="334" t="s">
        <v>693</v>
      </c>
      <c r="C53" s="502" t="s">
        <v>692</v>
      </c>
      <c r="D53" s="502"/>
      <c r="E53" s="502"/>
      <c r="F53" s="336" t="s">
        <v>488</v>
      </c>
      <c r="G53" s="336" t="s">
        <v>584</v>
      </c>
      <c r="H53" s="336"/>
      <c r="I53" s="336" t="s">
        <v>584</v>
      </c>
      <c r="J53" s="337"/>
      <c r="K53" s="336"/>
      <c r="L53" s="337">
        <v>7824.38</v>
      </c>
      <c r="M53" s="336"/>
      <c r="N53" s="338">
        <v>152575</v>
      </c>
      <c r="V53" s="326"/>
      <c r="W53" s="332"/>
      <c r="Z53" s="300" t="s">
        <v>692</v>
      </c>
    </row>
    <row r="54" spans="1:28" s="297" customFormat="1" ht="12" x14ac:dyDescent="0.2">
      <c r="A54" s="342"/>
      <c r="B54" s="343"/>
      <c r="C54" s="504" t="s">
        <v>521</v>
      </c>
      <c r="D54" s="504"/>
      <c r="E54" s="504"/>
      <c r="F54" s="329"/>
      <c r="G54" s="329"/>
      <c r="H54" s="329"/>
      <c r="I54" s="329"/>
      <c r="J54" s="330"/>
      <c r="K54" s="329"/>
      <c r="L54" s="330">
        <v>62596.73</v>
      </c>
      <c r="M54" s="339"/>
      <c r="N54" s="331">
        <v>850619</v>
      </c>
      <c r="V54" s="326"/>
      <c r="W54" s="332"/>
      <c r="AB54" s="332" t="s">
        <v>521</v>
      </c>
    </row>
    <row r="55" spans="1:28" s="297" customFormat="1" ht="45" x14ac:dyDescent="0.2">
      <c r="A55" s="327" t="s">
        <v>63</v>
      </c>
      <c r="B55" s="328" t="s">
        <v>746</v>
      </c>
      <c r="C55" s="504" t="s">
        <v>745</v>
      </c>
      <c r="D55" s="504"/>
      <c r="E55" s="504"/>
      <c r="F55" s="329" t="s">
        <v>716</v>
      </c>
      <c r="G55" s="329"/>
      <c r="H55" s="329"/>
      <c r="I55" s="329" t="s">
        <v>367</v>
      </c>
      <c r="J55" s="330"/>
      <c r="K55" s="329"/>
      <c r="L55" s="330"/>
      <c r="M55" s="329"/>
      <c r="N55" s="331"/>
      <c r="V55" s="326"/>
      <c r="W55" s="332" t="s">
        <v>745</v>
      </c>
      <c r="AB55" s="332"/>
    </row>
    <row r="56" spans="1:28" s="297" customFormat="1" ht="22.5" x14ac:dyDescent="0.2">
      <c r="A56" s="333"/>
      <c r="B56" s="334" t="s">
        <v>740</v>
      </c>
      <c r="C56" s="502" t="s">
        <v>739</v>
      </c>
      <c r="D56" s="502"/>
      <c r="E56" s="502"/>
      <c r="F56" s="502"/>
      <c r="G56" s="502"/>
      <c r="H56" s="502"/>
      <c r="I56" s="502"/>
      <c r="J56" s="502"/>
      <c r="K56" s="502"/>
      <c r="L56" s="502"/>
      <c r="M56" s="502"/>
      <c r="N56" s="506"/>
      <c r="V56" s="326"/>
      <c r="W56" s="332"/>
      <c r="X56" s="300" t="s">
        <v>739</v>
      </c>
      <c r="AB56" s="332"/>
    </row>
    <row r="57" spans="1:28" s="297" customFormat="1" ht="12" x14ac:dyDescent="0.2">
      <c r="A57" s="333"/>
      <c r="B57" s="334" t="s">
        <v>738</v>
      </c>
      <c r="C57" s="502" t="s">
        <v>737</v>
      </c>
      <c r="D57" s="502"/>
      <c r="E57" s="502"/>
      <c r="F57" s="502"/>
      <c r="G57" s="502"/>
      <c r="H57" s="502"/>
      <c r="I57" s="502"/>
      <c r="J57" s="502"/>
      <c r="K57" s="502"/>
      <c r="L57" s="502"/>
      <c r="M57" s="502"/>
      <c r="N57" s="506"/>
      <c r="V57" s="326"/>
      <c r="W57" s="332"/>
      <c r="X57" s="300" t="s">
        <v>737</v>
      </c>
      <c r="AB57" s="332"/>
    </row>
    <row r="58" spans="1:28" s="297" customFormat="1" ht="12" x14ac:dyDescent="0.2">
      <c r="A58" s="333"/>
      <c r="B58" s="334" t="s">
        <v>736</v>
      </c>
      <c r="C58" s="502" t="s">
        <v>735</v>
      </c>
      <c r="D58" s="502"/>
      <c r="E58" s="502"/>
      <c r="F58" s="502"/>
      <c r="G58" s="502"/>
      <c r="H58" s="502"/>
      <c r="I58" s="502"/>
      <c r="J58" s="502"/>
      <c r="K58" s="502"/>
      <c r="L58" s="502"/>
      <c r="M58" s="502"/>
      <c r="N58" s="506"/>
      <c r="V58" s="326"/>
      <c r="W58" s="332"/>
      <c r="X58" s="300" t="s">
        <v>735</v>
      </c>
      <c r="AB58" s="332"/>
    </row>
    <row r="59" spans="1:28" s="297" customFormat="1" ht="12" x14ac:dyDescent="0.2">
      <c r="A59" s="335"/>
      <c r="B59" s="334" t="s">
        <v>65</v>
      </c>
      <c r="C59" s="502" t="s">
        <v>535</v>
      </c>
      <c r="D59" s="502"/>
      <c r="E59" s="502"/>
      <c r="F59" s="336"/>
      <c r="G59" s="336"/>
      <c r="H59" s="336"/>
      <c r="I59" s="336"/>
      <c r="J59" s="337">
        <v>88.48</v>
      </c>
      <c r="K59" s="336" t="s">
        <v>732</v>
      </c>
      <c r="L59" s="337">
        <v>3450.72</v>
      </c>
      <c r="M59" s="336" t="s">
        <v>605</v>
      </c>
      <c r="N59" s="338">
        <v>67289</v>
      </c>
      <c r="V59" s="326"/>
      <c r="W59" s="332"/>
      <c r="Y59" s="300" t="s">
        <v>535</v>
      </c>
      <c r="AB59" s="332"/>
    </row>
    <row r="60" spans="1:28" s="297" customFormat="1" ht="12" x14ac:dyDescent="0.2">
      <c r="A60" s="335"/>
      <c r="B60" s="334" t="s">
        <v>63</v>
      </c>
      <c r="C60" s="502" t="s">
        <v>534</v>
      </c>
      <c r="D60" s="502"/>
      <c r="E60" s="502"/>
      <c r="F60" s="336"/>
      <c r="G60" s="336"/>
      <c r="H60" s="336"/>
      <c r="I60" s="336"/>
      <c r="J60" s="337">
        <v>258.04000000000002</v>
      </c>
      <c r="K60" s="336" t="s">
        <v>732</v>
      </c>
      <c r="L60" s="337">
        <v>10063.56</v>
      </c>
      <c r="M60" s="336" t="s">
        <v>935</v>
      </c>
      <c r="N60" s="338">
        <v>79200</v>
      </c>
      <c r="V60" s="326"/>
      <c r="W60" s="332"/>
      <c r="Y60" s="300" t="s">
        <v>534</v>
      </c>
      <c r="AB60" s="332"/>
    </row>
    <row r="61" spans="1:28" s="297" customFormat="1" ht="12" x14ac:dyDescent="0.2">
      <c r="A61" s="335"/>
      <c r="B61" s="334" t="s">
        <v>62</v>
      </c>
      <c r="C61" s="502" t="s">
        <v>545</v>
      </c>
      <c r="D61" s="502"/>
      <c r="E61" s="502"/>
      <c r="F61" s="336"/>
      <c r="G61" s="336"/>
      <c r="H61" s="336"/>
      <c r="I61" s="336"/>
      <c r="J61" s="337">
        <v>26.08</v>
      </c>
      <c r="K61" s="336" t="s">
        <v>732</v>
      </c>
      <c r="L61" s="337">
        <v>1017.12</v>
      </c>
      <c r="M61" s="336" t="s">
        <v>605</v>
      </c>
      <c r="N61" s="338">
        <v>19834</v>
      </c>
      <c r="V61" s="326"/>
      <c r="W61" s="332"/>
      <c r="Y61" s="300" t="s">
        <v>545</v>
      </c>
      <c r="AB61" s="332"/>
    </row>
    <row r="62" spans="1:28" s="297" customFormat="1" ht="12" x14ac:dyDescent="0.2">
      <c r="A62" s="335"/>
      <c r="B62" s="334" t="s">
        <v>61</v>
      </c>
      <c r="C62" s="502" t="s">
        <v>649</v>
      </c>
      <c r="D62" s="502"/>
      <c r="E62" s="502"/>
      <c r="F62" s="336"/>
      <c r="G62" s="336"/>
      <c r="H62" s="336"/>
      <c r="I62" s="336"/>
      <c r="J62" s="337">
        <v>41.15</v>
      </c>
      <c r="K62" s="336"/>
      <c r="L62" s="337">
        <v>658.4</v>
      </c>
      <c r="M62" s="336" t="s">
        <v>936</v>
      </c>
      <c r="N62" s="338">
        <v>3601</v>
      </c>
      <c r="V62" s="326"/>
      <c r="W62" s="332"/>
      <c r="Y62" s="300" t="s">
        <v>649</v>
      </c>
      <c r="AB62" s="332"/>
    </row>
    <row r="63" spans="1:28" s="297" customFormat="1" ht="12" x14ac:dyDescent="0.2">
      <c r="A63" s="335"/>
      <c r="B63" s="334"/>
      <c r="C63" s="502" t="s">
        <v>530</v>
      </c>
      <c r="D63" s="502"/>
      <c r="E63" s="502"/>
      <c r="F63" s="336" t="s">
        <v>533</v>
      </c>
      <c r="G63" s="336" t="s">
        <v>744</v>
      </c>
      <c r="H63" s="336" t="s">
        <v>732</v>
      </c>
      <c r="I63" s="336" t="s">
        <v>939</v>
      </c>
      <c r="J63" s="337"/>
      <c r="K63" s="336"/>
      <c r="L63" s="337"/>
      <c r="M63" s="336"/>
      <c r="N63" s="338"/>
      <c r="V63" s="326"/>
      <c r="W63" s="332"/>
      <c r="Z63" s="300" t="s">
        <v>530</v>
      </c>
      <c r="AB63" s="332"/>
    </row>
    <row r="64" spans="1:28" s="297" customFormat="1" ht="12" x14ac:dyDescent="0.2">
      <c r="A64" s="335"/>
      <c r="B64" s="334"/>
      <c r="C64" s="502" t="s">
        <v>540</v>
      </c>
      <c r="D64" s="502"/>
      <c r="E64" s="502"/>
      <c r="F64" s="336" t="s">
        <v>533</v>
      </c>
      <c r="G64" s="336" t="s">
        <v>743</v>
      </c>
      <c r="H64" s="336" t="s">
        <v>732</v>
      </c>
      <c r="I64" s="336" t="s">
        <v>940</v>
      </c>
      <c r="J64" s="337"/>
      <c r="K64" s="336"/>
      <c r="L64" s="337"/>
      <c r="M64" s="336"/>
      <c r="N64" s="338"/>
      <c r="V64" s="326"/>
      <c r="W64" s="332"/>
      <c r="Z64" s="300" t="s">
        <v>540</v>
      </c>
      <c r="AB64" s="332"/>
    </row>
    <row r="65" spans="1:28" s="297" customFormat="1" ht="12" x14ac:dyDescent="0.2">
      <c r="A65" s="335"/>
      <c r="B65" s="334"/>
      <c r="C65" s="505" t="s">
        <v>529</v>
      </c>
      <c r="D65" s="505"/>
      <c r="E65" s="505"/>
      <c r="F65" s="339"/>
      <c r="G65" s="339"/>
      <c r="H65" s="339"/>
      <c r="I65" s="339"/>
      <c r="J65" s="340">
        <v>387.67</v>
      </c>
      <c r="K65" s="339"/>
      <c r="L65" s="340">
        <v>14172.68</v>
      </c>
      <c r="M65" s="339"/>
      <c r="N65" s="341"/>
      <c r="V65" s="326"/>
      <c r="W65" s="332"/>
      <c r="AA65" s="300" t="s">
        <v>529</v>
      </c>
      <c r="AB65" s="332"/>
    </row>
    <row r="66" spans="1:28" s="297" customFormat="1" ht="12" x14ac:dyDescent="0.2">
      <c r="A66" s="335"/>
      <c r="B66" s="334"/>
      <c r="C66" s="502" t="s">
        <v>528</v>
      </c>
      <c r="D66" s="502"/>
      <c r="E66" s="502"/>
      <c r="F66" s="336"/>
      <c r="G66" s="336"/>
      <c r="H66" s="336"/>
      <c r="I66" s="336"/>
      <c r="J66" s="337"/>
      <c r="K66" s="336"/>
      <c r="L66" s="337">
        <v>4467.84</v>
      </c>
      <c r="M66" s="336"/>
      <c r="N66" s="338">
        <v>87123</v>
      </c>
      <c r="V66" s="326"/>
      <c r="W66" s="332"/>
      <c r="Z66" s="300" t="s">
        <v>528</v>
      </c>
      <c r="AB66" s="332"/>
    </row>
    <row r="67" spans="1:28" s="297" customFormat="1" ht="33.75" x14ac:dyDescent="0.2">
      <c r="A67" s="335"/>
      <c r="B67" s="334" t="s">
        <v>696</v>
      </c>
      <c r="C67" s="502" t="s">
        <v>694</v>
      </c>
      <c r="D67" s="502"/>
      <c r="E67" s="502"/>
      <c r="F67" s="336" t="s">
        <v>488</v>
      </c>
      <c r="G67" s="336" t="s">
        <v>695</v>
      </c>
      <c r="H67" s="336"/>
      <c r="I67" s="336" t="s">
        <v>695</v>
      </c>
      <c r="J67" s="337"/>
      <c r="K67" s="336"/>
      <c r="L67" s="337">
        <v>4601.88</v>
      </c>
      <c r="M67" s="336"/>
      <c r="N67" s="338">
        <v>89737</v>
      </c>
      <c r="V67" s="326"/>
      <c r="W67" s="332"/>
      <c r="Z67" s="300" t="s">
        <v>694</v>
      </c>
      <c r="AB67" s="332"/>
    </row>
    <row r="68" spans="1:28" s="297" customFormat="1" ht="33.75" x14ac:dyDescent="0.2">
      <c r="A68" s="335"/>
      <c r="B68" s="334" t="s">
        <v>693</v>
      </c>
      <c r="C68" s="502" t="s">
        <v>692</v>
      </c>
      <c r="D68" s="502"/>
      <c r="E68" s="502"/>
      <c r="F68" s="336" t="s">
        <v>488</v>
      </c>
      <c r="G68" s="336" t="s">
        <v>584</v>
      </c>
      <c r="H68" s="336"/>
      <c r="I68" s="336" t="s">
        <v>584</v>
      </c>
      <c r="J68" s="337"/>
      <c r="K68" s="336"/>
      <c r="L68" s="337">
        <v>2680.7</v>
      </c>
      <c r="M68" s="336"/>
      <c r="N68" s="338">
        <v>52274</v>
      </c>
      <c r="V68" s="326"/>
      <c r="W68" s="332"/>
      <c r="Z68" s="300" t="s">
        <v>692</v>
      </c>
      <c r="AB68" s="332"/>
    </row>
    <row r="69" spans="1:28" s="297" customFormat="1" ht="12" x14ac:dyDescent="0.2">
      <c r="A69" s="342"/>
      <c r="B69" s="343"/>
      <c r="C69" s="504" t="s">
        <v>521</v>
      </c>
      <c r="D69" s="504"/>
      <c r="E69" s="504"/>
      <c r="F69" s="329"/>
      <c r="G69" s="329"/>
      <c r="H69" s="329"/>
      <c r="I69" s="329"/>
      <c r="J69" s="330"/>
      <c r="K69" s="329"/>
      <c r="L69" s="330">
        <v>21455.26</v>
      </c>
      <c r="M69" s="339"/>
      <c r="N69" s="331">
        <v>292101</v>
      </c>
      <c r="V69" s="326"/>
      <c r="W69" s="332"/>
      <c r="AB69" s="332" t="s">
        <v>521</v>
      </c>
    </row>
    <row r="70" spans="1:28" s="297" customFormat="1" ht="45" x14ac:dyDescent="0.2">
      <c r="A70" s="327" t="s">
        <v>62</v>
      </c>
      <c r="B70" s="328" t="s">
        <v>742</v>
      </c>
      <c r="C70" s="504" t="s">
        <v>741</v>
      </c>
      <c r="D70" s="504"/>
      <c r="E70" s="504"/>
      <c r="F70" s="329" t="s">
        <v>716</v>
      </c>
      <c r="G70" s="329"/>
      <c r="H70" s="329"/>
      <c r="I70" s="329" t="s">
        <v>58</v>
      </c>
      <c r="J70" s="330"/>
      <c r="K70" s="329"/>
      <c r="L70" s="330"/>
      <c r="M70" s="329"/>
      <c r="N70" s="331"/>
      <c r="V70" s="326"/>
      <c r="W70" s="332" t="s">
        <v>741</v>
      </c>
      <c r="AB70" s="332"/>
    </row>
    <row r="71" spans="1:28" s="297" customFormat="1" ht="22.5" x14ac:dyDescent="0.2">
      <c r="A71" s="333"/>
      <c r="B71" s="334" t="s">
        <v>740</v>
      </c>
      <c r="C71" s="502" t="s">
        <v>739</v>
      </c>
      <c r="D71" s="502"/>
      <c r="E71" s="502"/>
      <c r="F71" s="502"/>
      <c r="G71" s="502"/>
      <c r="H71" s="502"/>
      <c r="I71" s="502"/>
      <c r="J71" s="502"/>
      <c r="K71" s="502"/>
      <c r="L71" s="502"/>
      <c r="M71" s="502"/>
      <c r="N71" s="506"/>
      <c r="V71" s="326"/>
      <c r="W71" s="332"/>
      <c r="X71" s="300" t="s">
        <v>739</v>
      </c>
      <c r="AB71" s="332"/>
    </row>
    <row r="72" spans="1:28" s="297" customFormat="1" ht="12" x14ac:dyDescent="0.2">
      <c r="A72" s="333"/>
      <c r="B72" s="334" t="s">
        <v>738</v>
      </c>
      <c r="C72" s="502" t="s">
        <v>737</v>
      </c>
      <c r="D72" s="502"/>
      <c r="E72" s="502"/>
      <c r="F72" s="502"/>
      <c r="G72" s="502"/>
      <c r="H72" s="502"/>
      <c r="I72" s="502"/>
      <c r="J72" s="502"/>
      <c r="K72" s="502"/>
      <c r="L72" s="502"/>
      <c r="M72" s="502"/>
      <c r="N72" s="506"/>
      <c r="V72" s="326"/>
      <c r="W72" s="332"/>
      <c r="X72" s="300" t="s">
        <v>737</v>
      </c>
      <c r="AB72" s="332"/>
    </row>
    <row r="73" spans="1:28" s="297" customFormat="1" ht="12" x14ac:dyDescent="0.2">
      <c r="A73" s="333"/>
      <c r="B73" s="334" t="s">
        <v>736</v>
      </c>
      <c r="C73" s="502" t="s">
        <v>735</v>
      </c>
      <c r="D73" s="502"/>
      <c r="E73" s="502"/>
      <c r="F73" s="502"/>
      <c r="G73" s="502"/>
      <c r="H73" s="502"/>
      <c r="I73" s="502"/>
      <c r="J73" s="502"/>
      <c r="K73" s="502"/>
      <c r="L73" s="502"/>
      <c r="M73" s="502"/>
      <c r="N73" s="506"/>
      <c r="V73" s="326"/>
      <c r="W73" s="332"/>
      <c r="X73" s="300" t="s">
        <v>735</v>
      </c>
      <c r="AB73" s="332"/>
    </row>
    <row r="74" spans="1:28" s="297" customFormat="1" ht="12" x14ac:dyDescent="0.2">
      <c r="A74" s="335"/>
      <c r="B74" s="334" t="s">
        <v>65</v>
      </c>
      <c r="C74" s="502" t="s">
        <v>535</v>
      </c>
      <c r="D74" s="502"/>
      <c r="E74" s="502"/>
      <c r="F74" s="336"/>
      <c r="G74" s="336"/>
      <c r="H74" s="336"/>
      <c r="I74" s="336"/>
      <c r="J74" s="337">
        <v>135.63</v>
      </c>
      <c r="K74" s="336" t="s">
        <v>732</v>
      </c>
      <c r="L74" s="337">
        <v>1983.59</v>
      </c>
      <c r="M74" s="336" t="s">
        <v>605</v>
      </c>
      <c r="N74" s="338">
        <v>38680</v>
      </c>
      <c r="V74" s="326"/>
      <c r="W74" s="332"/>
      <c r="Y74" s="300" t="s">
        <v>535</v>
      </c>
      <c r="AB74" s="332"/>
    </row>
    <row r="75" spans="1:28" s="297" customFormat="1" ht="12" x14ac:dyDescent="0.2">
      <c r="A75" s="335"/>
      <c r="B75" s="334" t="s">
        <v>63</v>
      </c>
      <c r="C75" s="502" t="s">
        <v>534</v>
      </c>
      <c r="D75" s="502"/>
      <c r="E75" s="502"/>
      <c r="F75" s="336"/>
      <c r="G75" s="336"/>
      <c r="H75" s="336"/>
      <c r="I75" s="336"/>
      <c r="J75" s="337">
        <v>414.3</v>
      </c>
      <c r="K75" s="336" t="s">
        <v>732</v>
      </c>
      <c r="L75" s="337">
        <v>6059.14</v>
      </c>
      <c r="M75" s="336" t="s">
        <v>935</v>
      </c>
      <c r="N75" s="338">
        <v>47685</v>
      </c>
      <c r="V75" s="326"/>
      <c r="W75" s="332"/>
      <c r="Y75" s="300" t="s">
        <v>534</v>
      </c>
      <c r="AB75" s="332"/>
    </row>
    <row r="76" spans="1:28" s="297" customFormat="1" ht="12" x14ac:dyDescent="0.2">
      <c r="A76" s="335"/>
      <c r="B76" s="334" t="s">
        <v>62</v>
      </c>
      <c r="C76" s="502" t="s">
        <v>545</v>
      </c>
      <c r="D76" s="502"/>
      <c r="E76" s="502"/>
      <c r="F76" s="336"/>
      <c r="G76" s="336"/>
      <c r="H76" s="336"/>
      <c r="I76" s="336"/>
      <c r="J76" s="337">
        <v>42.2</v>
      </c>
      <c r="K76" s="336" t="s">
        <v>732</v>
      </c>
      <c r="L76" s="337">
        <v>617.17999999999995</v>
      </c>
      <c r="M76" s="336" t="s">
        <v>605</v>
      </c>
      <c r="N76" s="338">
        <v>12035</v>
      </c>
      <c r="V76" s="326"/>
      <c r="W76" s="332"/>
      <c r="Y76" s="300" t="s">
        <v>545</v>
      </c>
      <c r="AB76" s="332"/>
    </row>
    <row r="77" spans="1:28" s="297" customFormat="1" ht="12" x14ac:dyDescent="0.2">
      <c r="A77" s="335"/>
      <c r="B77" s="334" t="s">
        <v>61</v>
      </c>
      <c r="C77" s="502" t="s">
        <v>649</v>
      </c>
      <c r="D77" s="502"/>
      <c r="E77" s="502"/>
      <c r="F77" s="336"/>
      <c r="G77" s="336"/>
      <c r="H77" s="336"/>
      <c r="I77" s="336"/>
      <c r="J77" s="337">
        <v>41.15</v>
      </c>
      <c r="K77" s="336"/>
      <c r="L77" s="337">
        <v>246.9</v>
      </c>
      <c r="M77" s="336" t="s">
        <v>936</v>
      </c>
      <c r="N77" s="338">
        <v>1351</v>
      </c>
      <c r="V77" s="326"/>
      <c r="W77" s="332"/>
      <c r="Y77" s="300" t="s">
        <v>649</v>
      </c>
      <c r="AB77" s="332"/>
    </row>
    <row r="78" spans="1:28" s="297" customFormat="1" ht="12" x14ac:dyDescent="0.2">
      <c r="A78" s="335"/>
      <c r="B78" s="334"/>
      <c r="C78" s="502" t="s">
        <v>530</v>
      </c>
      <c r="D78" s="502"/>
      <c r="E78" s="502"/>
      <c r="F78" s="336" t="s">
        <v>533</v>
      </c>
      <c r="G78" s="336" t="s">
        <v>734</v>
      </c>
      <c r="H78" s="336" t="s">
        <v>732</v>
      </c>
      <c r="I78" s="336" t="s">
        <v>941</v>
      </c>
      <c r="J78" s="337"/>
      <c r="K78" s="336"/>
      <c r="L78" s="337"/>
      <c r="M78" s="336"/>
      <c r="N78" s="338"/>
      <c r="V78" s="326"/>
      <c r="W78" s="332"/>
      <c r="Z78" s="300" t="s">
        <v>530</v>
      </c>
      <c r="AB78" s="332"/>
    </row>
    <row r="79" spans="1:28" s="297" customFormat="1" ht="12" x14ac:dyDescent="0.2">
      <c r="A79" s="335"/>
      <c r="B79" s="334"/>
      <c r="C79" s="502" t="s">
        <v>540</v>
      </c>
      <c r="D79" s="502"/>
      <c r="E79" s="502"/>
      <c r="F79" s="336" t="s">
        <v>533</v>
      </c>
      <c r="G79" s="336" t="s">
        <v>733</v>
      </c>
      <c r="H79" s="336" t="s">
        <v>732</v>
      </c>
      <c r="I79" s="336" t="s">
        <v>942</v>
      </c>
      <c r="J79" s="337"/>
      <c r="K79" s="336"/>
      <c r="L79" s="337"/>
      <c r="M79" s="336"/>
      <c r="N79" s="338"/>
      <c r="V79" s="326"/>
      <c r="W79" s="332"/>
      <c r="Z79" s="300" t="s">
        <v>540</v>
      </c>
      <c r="AB79" s="332"/>
    </row>
    <row r="80" spans="1:28" s="297" customFormat="1" ht="12" x14ac:dyDescent="0.2">
      <c r="A80" s="335"/>
      <c r="B80" s="334"/>
      <c r="C80" s="505" t="s">
        <v>529</v>
      </c>
      <c r="D80" s="505"/>
      <c r="E80" s="505"/>
      <c r="F80" s="339"/>
      <c r="G80" s="339"/>
      <c r="H80" s="339"/>
      <c r="I80" s="339"/>
      <c r="J80" s="340">
        <v>591.08000000000004</v>
      </c>
      <c r="K80" s="339"/>
      <c r="L80" s="340">
        <v>8289.6299999999992</v>
      </c>
      <c r="M80" s="339"/>
      <c r="N80" s="341"/>
      <c r="V80" s="326"/>
      <c r="W80" s="332"/>
      <c r="AA80" s="300" t="s">
        <v>529</v>
      </c>
      <c r="AB80" s="332"/>
    </row>
    <row r="81" spans="1:28" s="297" customFormat="1" ht="12" x14ac:dyDescent="0.2">
      <c r="A81" s="335"/>
      <c r="B81" s="334"/>
      <c r="C81" s="502" t="s">
        <v>528</v>
      </c>
      <c r="D81" s="502"/>
      <c r="E81" s="502"/>
      <c r="F81" s="336"/>
      <c r="G81" s="336"/>
      <c r="H81" s="336"/>
      <c r="I81" s="336"/>
      <c r="J81" s="337"/>
      <c r="K81" s="336"/>
      <c r="L81" s="337">
        <v>2600.77</v>
      </c>
      <c r="M81" s="336"/>
      <c r="N81" s="338">
        <v>50715</v>
      </c>
      <c r="V81" s="326"/>
      <c r="W81" s="332"/>
      <c r="Z81" s="300" t="s">
        <v>528</v>
      </c>
      <c r="AB81" s="332"/>
    </row>
    <row r="82" spans="1:28" s="297" customFormat="1" ht="33.75" x14ac:dyDescent="0.2">
      <c r="A82" s="335"/>
      <c r="B82" s="334" t="s">
        <v>696</v>
      </c>
      <c r="C82" s="502" t="s">
        <v>694</v>
      </c>
      <c r="D82" s="502"/>
      <c r="E82" s="502"/>
      <c r="F82" s="336" t="s">
        <v>488</v>
      </c>
      <c r="G82" s="336" t="s">
        <v>695</v>
      </c>
      <c r="H82" s="336"/>
      <c r="I82" s="336" t="s">
        <v>695</v>
      </c>
      <c r="J82" s="337"/>
      <c r="K82" s="336"/>
      <c r="L82" s="337">
        <v>2678.79</v>
      </c>
      <c r="M82" s="336"/>
      <c r="N82" s="338">
        <v>52236</v>
      </c>
      <c r="V82" s="326"/>
      <c r="W82" s="332"/>
      <c r="Z82" s="300" t="s">
        <v>694</v>
      </c>
      <c r="AB82" s="332"/>
    </row>
    <row r="83" spans="1:28" s="297" customFormat="1" ht="33.75" x14ac:dyDescent="0.2">
      <c r="A83" s="335"/>
      <c r="B83" s="334" t="s">
        <v>693</v>
      </c>
      <c r="C83" s="502" t="s">
        <v>692</v>
      </c>
      <c r="D83" s="502"/>
      <c r="E83" s="502"/>
      <c r="F83" s="336" t="s">
        <v>488</v>
      </c>
      <c r="G83" s="336" t="s">
        <v>584</v>
      </c>
      <c r="H83" s="336"/>
      <c r="I83" s="336" t="s">
        <v>584</v>
      </c>
      <c r="J83" s="337"/>
      <c r="K83" s="336"/>
      <c r="L83" s="337">
        <v>1560.46</v>
      </c>
      <c r="M83" s="336"/>
      <c r="N83" s="338">
        <v>30429</v>
      </c>
      <c r="V83" s="326"/>
      <c r="W83" s="332"/>
      <c r="Z83" s="300" t="s">
        <v>692</v>
      </c>
      <c r="AB83" s="332"/>
    </row>
    <row r="84" spans="1:28" s="297" customFormat="1" ht="12" x14ac:dyDescent="0.2">
      <c r="A84" s="342"/>
      <c r="B84" s="343"/>
      <c r="C84" s="504" t="s">
        <v>521</v>
      </c>
      <c r="D84" s="504"/>
      <c r="E84" s="504"/>
      <c r="F84" s="329"/>
      <c r="G84" s="329"/>
      <c r="H84" s="329"/>
      <c r="I84" s="329"/>
      <c r="J84" s="330"/>
      <c r="K84" s="329"/>
      <c r="L84" s="330">
        <v>12528.88</v>
      </c>
      <c r="M84" s="339"/>
      <c r="N84" s="331">
        <v>170381</v>
      </c>
      <c r="V84" s="326"/>
      <c r="W84" s="332"/>
      <c r="AB84" s="332" t="s">
        <v>521</v>
      </c>
    </row>
    <row r="85" spans="1:28" s="297" customFormat="1" ht="33.75" x14ac:dyDescent="0.2">
      <c r="A85" s="327" t="s">
        <v>61</v>
      </c>
      <c r="B85" s="328" t="s">
        <v>731</v>
      </c>
      <c r="C85" s="504" t="s">
        <v>730</v>
      </c>
      <c r="D85" s="504"/>
      <c r="E85" s="504"/>
      <c r="F85" s="329" t="s">
        <v>716</v>
      </c>
      <c r="G85" s="329"/>
      <c r="H85" s="329"/>
      <c r="I85" s="329" t="s">
        <v>943</v>
      </c>
      <c r="J85" s="330"/>
      <c r="K85" s="329"/>
      <c r="L85" s="330"/>
      <c r="M85" s="329"/>
      <c r="N85" s="331"/>
      <c r="V85" s="326"/>
      <c r="W85" s="332" t="s">
        <v>730</v>
      </c>
      <c r="AB85" s="332"/>
    </row>
    <row r="86" spans="1:28" s="297" customFormat="1" ht="12" x14ac:dyDescent="0.2">
      <c r="A86" s="335"/>
      <c r="B86" s="334" t="s">
        <v>65</v>
      </c>
      <c r="C86" s="502" t="s">
        <v>535</v>
      </c>
      <c r="D86" s="502"/>
      <c r="E86" s="502"/>
      <c r="F86" s="336"/>
      <c r="G86" s="336"/>
      <c r="H86" s="336"/>
      <c r="I86" s="336"/>
      <c r="J86" s="337">
        <v>4.55</v>
      </c>
      <c r="K86" s="336"/>
      <c r="L86" s="337">
        <v>682.5</v>
      </c>
      <c r="M86" s="336" t="s">
        <v>605</v>
      </c>
      <c r="N86" s="338">
        <v>13309</v>
      </c>
      <c r="V86" s="326"/>
      <c r="W86" s="332"/>
      <c r="Y86" s="300" t="s">
        <v>535</v>
      </c>
      <c r="AB86" s="332"/>
    </row>
    <row r="87" spans="1:28" s="297" customFormat="1" ht="12" x14ac:dyDescent="0.2">
      <c r="A87" s="335"/>
      <c r="B87" s="334" t="s">
        <v>63</v>
      </c>
      <c r="C87" s="502" t="s">
        <v>534</v>
      </c>
      <c r="D87" s="502"/>
      <c r="E87" s="502"/>
      <c r="F87" s="336"/>
      <c r="G87" s="336"/>
      <c r="H87" s="336"/>
      <c r="I87" s="336"/>
      <c r="J87" s="337">
        <v>49.56</v>
      </c>
      <c r="K87" s="336"/>
      <c r="L87" s="337">
        <v>7434</v>
      </c>
      <c r="M87" s="336" t="s">
        <v>935</v>
      </c>
      <c r="N87" s="338">
        <v>58506</v>
      </c>
      <c r="V87" s="326"/>
      <c r="W87" s="332"/>
      <c r="Y87" s="300" t="s">
        <v>534</v>
      </c>
      <c r="AB87" s="332"/>
    </row>
    <row r="88" spans="1:28" s="297" customFormat="1" ht="12" x14ac:dyDescent="0.2">
      <c r="A88" s="335"/>
      <c r="B88" s="334" t="s">
        <v>62</v>
      </c>
      <c r="C88" s="502" t="s">
        <v>545</v>
      </c>
      <c r="D88" s="502"/>
      <c r="E88" s="502"/>
      <c r="F88" s="336"/>
      <c r="G88" s="336"/>
      <c r="H88" s="336"/>
      <c r="I88" s="336"/>
      <c r="J88" s="337">
        <v>7.84</v>
      </c>
      <c r="K88" s="336"/>
      <c r="L88" s="337">
        <v>1176</v>
      </c>
      <c r="M88" s="336" t="s">
        <v>605</v>
      </c>
      <c r="N88" s="338">
        <v>22932</v>
      </c>
      <c r="V88" s="326"/>
      <c r="W88" s="332"/>
      <c r="Y88" s="300" t="s">
        <v>545</v>
      </c>
      <c r="AB88" s="332"/>
    </row>
    <row r="89" spans="1:28" s="297" customFormat="1" ht="12" x14ac:dyDescent="0.2">
      <c r="A89" s="335"/>
      <c r="B89" s="334"/>
      <c r="C89" s="502" t="s">
        <v>530</v>
      </c>
      <c r="D89" s="502"/>
      <c r="E89" s="502"/>
      <c r="F89" s="336" t="s">
        <v>533</v>
      </c>
      <c r="G89" s="336" t="s">
        <v>729</v>
      </c>
      <c r="H89" s="336"/>
      <c r="I89" s="336" t="s">
        <v>566</v>
      </c>
      <c r="J89" s="337"/>
      <c r="K89" s="336"/>
      <c r="L89" s="337"/>
      <c r="M89" s="336"/>
      <c r="N89" s="338"/>
      <c r="V89" s="326"/>
      <c r="W89" s="332"/>
      <c r="Z89" s="300" t="s">
        <v>530</v>
      </c>
      <c r="AB89" s="332"/>
    </row>
    <row r="90" spans="1:28" s="297" customFormat="1" ht="12" x14ac:dyDescent="0.2">
      <c r="A90" s="335"/>
      <c r="B90" s="334"/>
      <c r="C90" s="502" t="s">
        <v>540</v>
      </c>
      <c r="D90" s="502"/>
      <c r="E90" s="502"/>
      <c r="F90" s="336" t="s">
        <v>533</v>
      </c>
      <c r="G90" s="336" t="s">
        <v>728</v>
      </c>
      <c r="H90" s="336"/>
      <c r="I90" s="336" t="s">
        <v>553</v>
      </c>
      <c r="J90" s="337"/>
      <c r="K90" s="336"/>
      <c r="L90" s="337"/>
      <c r="M90" s="336"/>
      <c r="N90" s="338"/>
      <c r="V90" s="326"/>
      <c r="W90" s="332"/>
      <c r="Z90" s="300" t="s">
        <v>540</v>
      </c>
      <c r="AB90" s="332"/>
    </row>
    <row r="91" spans="1:28" s="297" customFormat="1" ht="12" x14ac:dyDescent="0.2">
      <c r="A91" s="335"/>
      <c r="B91" s="334"/>
      <c r="C91" s="505" t="s">
        <v>529</v>
      </c>
      <c r="D91" s="505"/>
      <c r="E91" s="505"/>
      <c r="F91" s="339"/>
      <c r="G91" s="339"/>
      <c r="H91" s="339"/>
      <c r="I91" s="339"/>
      <c r="J91" s="340">
        <v>54.11</v>
      </c>
      <c r="K91" s="339"/>
      <c r="L91" s="340">
        <v>8116.5</v>
      </c>
      <c r="M91" s="339"/>
      <c r="N91" s="341"/>
      <c r="V91" s="326"/>
      <c r="W91" s="332"/>
      <c r="AA91" s="300" t="s">
        <v>529</v>
      </c>
      <c r="AB91" s="332"/>
    </row>
    <row r="92" spans="1:28" s="297" customFormat="1" ht="12" x14ac:dyDescent="0.2">
      <c r="A92" s="335"/>
      <c r="B92" s="334"/>
      <c r="C92" s="502" t="s">
        <v>528</v>
      </c>
      <c r="D92" s="502"/>
      <c r="E92" s="502"/>
      <c r="F92" s="336"/>
      <c r="G92" s="336"/>
      <c r="H92" s="336"/>
      <c r="I92" s="336"/>
      <c r="J92" s="337"/>
      <c r="K92" s="336"/>
      <c r="L92" s="337">
        <v>1858.5</v>
      </c>
      <c r="M92" s="336"/>
      <c r="N92" s="338">
        <v>36241</v>
      </c>
      <c r="V92" s="326"/>
      <c r="W92" s="332"/>
      <c r="Z92" s="300" t="s">
        <v>528</v>
      </c>
      <c r="AB92" s="332"/>
    </row>
    <row r="93" spans="1:28" s="297" customFormat="1" ht="33.75" x14ac:dyDescent="0.2">
      <c r="A93" s="335"/>
      <c r="B93" s="334" t="s">
        <v>696</v>
      </c>
      <c r="C93" s="502" t="s">
        <v>694</v>
      </c>
      <c r="D93" s="502"/>
      <c r="E93" s="502"/>
      <c r="F93" s="336" t="s">
        <v>488</v>
      </c>
      <c r="G93" s="336" t="s">
        <v>695</v>
      </c>
      <c r="H93" s="336"/>
      <c r="I93" s="336" t="s">
        <v>695</v>
      </c>
      <c r="J93" s="337"/>
      <c r="K93" s="336"/>
      <c r="L93" s="337">
        <v>1914.26</v>
      </c>
      <c r="M93" s="336"/>
      <c r="N93" s="338">
        <v>37328</v>
      </c>
      <c r="V93" s="326"/>
      <c r="W93" s="332"/>
      <c r="Z93" s="300" t="s">
        <v>694</v>
      </c>
      <c r="AB93" s="332"/>
    </row>
    <row r="94" spans="1:28" s="297" customFormat="1" ht="33.75" x14ac:dyDescent="0.2">
      <c r="A94" s="335"/>
      <c r="B94" s="334" t="s">
        <v>693</v>
      </c>
      <c r="C94" s="502" t="s">
        <v>692</v>
      </c>
      <c r="D94" s="502"/>
      <c r="E94" s="502"/>
      <c r="F94" s="336" t="s">
        <v>488</v>
      </c>
      <c r="G94" s="336" t="s">
        <v>584</v>
      </c>
      <c r="H94" s="336"/>
      <c r="I94" s="336" t="s">
        <v>584</v>
      </c>
      <c r="J94" s="337"/>
      <c r="K94" s="336"/>
      <c r="L94" s="337">
        <v>1115.0999999999999</v>
      </c>
      <c r="M94" s="336"/>
      <c r="N94" s="338">
        <v>21745</v>
      </c>
      <c r="V94" s="326"/>
      <c r="W94" s="332"/>
      <c r="Z94" s="300" t="s">
        <v>692</v>
      </c>
      <c r="AB94" s="332"/>
    </row>
    <row r="95" spans="1:28" s="297" customFormat="1" ht="12" x14ac:dyDescent="0.2">
      <c r="A95" s="342"/>
      <c r="B95" s="343"/>
      <c r="C95" s="504" t="s">
        <v>521</v>
      </c>
      <c r="D95" s="504"/>
      <c r="E95" s="504"/>
      <c r="F95" s="329"/>
      <c r="G95" s="329"/>
      <c r="H95" s="329"/>
      <c r="I95" s="329"/>
      <c r="J95" s="330"/>
      <c r="K95" s="329"/>
      <c r="L95" s="330">
        <v>11145.86</v>
      </c>
      <c r="M95" s="339"/>
      <c r="N95" s="331">
        <v>130888</v>
      </c>
      <c r="V95" s="326"/>
      <c r="W95" s="332"/>
      <c r="AB95" s="332" t="s">
        <v>521</v>
      </c>
    </row>
    <row r="96" spans="1:28" s="297" customFormat="1" ht="45" x14ac:dyDescent="0.2">
      <c r="A96" s="327" t="s">
        <v>59</v>
      </c>
      <c r="B96" s="328" t="s">
        <v>727</v>
      </c>
      <c r="C96" s="504" t="s">
        <v>726</v>
      </c>
      <c r="D96" s="504"/>
      <c r="E96" s="504"/>
      <c r="F96" s="329" t="s">
        <v>716</v>
      </c>
      <c r="G96" s="329"/>
      <c r="H96" s="329"/>
      <c r="I96" s="329" t="s">
        <v>934</v>
      </c>
      <c r="J96" s="330"/>
      <c r="K96" s="329"/>
      <c r="L96" s="330"/>
      <c r="M96" s="329"/>
      <c r="N96" s="331"/>
      <c r="V96" s="326"/>
      <c r="W96" s="332" t="s">
        <v>726</v>
      </c>
      <c r="AB96" s="332"/>
    </row>
    <row r="97" spans="1:29" s="297" customFormat="1" ht="12" x14ac:dyDescent="0.2">
      <c r="A97" s="335"/>
      <c r="B97" s="334" t="s">
        <v>65</v>
      </c>
      <c r="C97" s="502" t="s">
        <v>535</v>
      </c>
      <c r="D97" s="502"/>
      <c r="E97" s="502"/>
      <c r="F97" s="336"/>
      <c r="G97" s="336"/>
      <c r="H97" s="336"/>
      <c r="I97" s="336"/>
      <c r="J97" s="337">
        <v>2.58</v>
      </c>
      <c r="K97" s="336"/>
      <c r="L97" s="337">
        <v>258</v>
      </c>
      <c r="M97" s="336" t="s">
        <v>605</v>
      </c>
      <c r="N97" s="338">
        <v>5031</v>
      </c>
      <c r="V97" s="326"/>
      <c r="W97" s="332"/>
      <c r="Y97" s="300" t="s">
        <v>535</v>
      </c>
      <c r="AB97" s="332"/>
    </row>
    <row r="98" spans="1:29" s="297" customFormat="1" ht="12" x14ac:dyDescent="0.2">
      <c r="A98" s="335"/>
      <c r="B98" s="334" t="s">
        <v>63</v>
      </c>
      <c r="C98" s="502" t="s">
        <v>534</v>
      </c>
      <c r="D98" s="502"/>
      <c r="E98" s="502"/>
      <c r="F98" s="336"/>
      <c r="G98" s="336"/>
      <c r="H98" s="336"/>
      <c r="I98" s="336"/>
      <c r="J98" s="337">
        <v>12.81</v>
      </c>
      <c r="K98" s="336"/>
      <c r="L98" s="337">
        <v>1281</v>
      </c>
      <c r="M98" s="336" t="s">
        <v>935</v>
      </c>
      <c r="N98" s="338">
        <v>10081</v>
      </c>
      <c r="V98" s="326"/>
      <c r="W98" s="332"/>
      <c r="Y98" s="300" t="s">
        <v>534</v>
      </c>
      <c r="AB98" s="332"/>
    </row>
    <row r="99" spans="1:29" s="297" customFormat="1" ht="12" x14ac:dyDescent="0.2">
      <c r="A99" s="335"/>
      <c r="B99" s="334" t="s">
        <v>62</v>
      </c>
      <c r="C99" s="502" t="s">
        <v>545</v>
      </c>
      <c r="D99" s="502"/>
      <c r="E99" s="502"/>
      <c r="F99" s="336"/>
      <c r="G99" s="336"/>
      <c r="H99" s="336"/>
      <c r="I99" s="336"/>
      <c r="J99" s="337">
        <v>2.29</v>
      </c>
      <c r="K99" s="336"/>
      <c r="L99" s="337">
        <v>229</v>
      </c>
      <c r="M99" s="336" t="s">
        <v>605</v>
      </c>
      <c r="N99" s="338">
        <v>4466</v>
      </c>
      <c r="V99" s="326"/>
      <c r="W99" s="332"/>
      <c r="Y99" s="300" t="s">
        <v>545</v>
      </c>
      <c r="AB99" s="332"/>
    </row>
    <row r="100" spans="1:29" s="297" customFormat="1" ht="12" x14ac:dyDescent="0.2">
      <c r="A100" s="335"/>
      <c r="B100" s="334"/>
      <c r="C100" s="502" t="s">
        <v>530</v>
      </c>
      <c r="D100" s="502"/>
      <c r="E100" s="502"/>
      <c r="F100" s="336" t="s">
        <v>533</v>
      </c>
      <c r="G100" s="336" t="s">
        <v>686</v>
      </c>
      <c r="H100" s="336"/>
      <c r="I100" s="336" t="s">
        <v>361</v>
      </c>
      <c r="J100" s="337"/>
      <c r="K100" s="336"/>
      <c r="L100" s="337"/>
      <c r="M100" s="336"/>
      <c r="N100" s="338"/>
      <c r="V100" s="326"/>
      <c r="W100" s="332"/>
      <c r="Z100" s="300" t="s">
        <v>530</v>
      </c>
      <c r="AB100" s="332"/>
    </row>
    <row r="101" spans="1:29" s="297" customFormat="1" ht="12" x14ac:dyDescent="0.2">
      <c r="A101" s="335"/>
      <c r="B101" s="334"/>
      <c r="C101" s="502" t="s">
        <v>540</v>
      </c>
      <c r="D101" s="502"/>
      <c r="E101" s="502"/>
      <c r="F101" s="336" t="s">
        <v>533</v>
      </c>
      <c r="G101" s="336" t="s">
        <v>676</v>
      </c>
      <c r="H101" s="336"/>
      <c r="I101" s="336" t="s">
        <v>366</v>
      </c>
      <c r="J101" s="337"/>
      <c r="K101" s="336"/>
      <c r="L101" s="337"/>
      <c r="M101" s="336"/>
      <c r="N101" s="338"/>
      <c r="V101" s="326"/>
      <c r="W101" s="332"/>
      <c r="Z101" s="300" t="s">
        <v>540</v>
      </c>
      <c r="AB101" s="332"/>
    </row>
    <row r="102" spans="1:29" s="297" customFormat="1" ht="12" x14ac:dyDescent="0.2">
      <c r="A102" s="335"/>
      <c r="B102" s="334"/>
      <c r="C102" s="505" t="s">
        <v>529</v>
      </c>
      <c r="D102" s="505"/>
      <c r="E102" s="505"/>
      <c r="F102" s="339"/>
      <c r="G102" s="339"/>
      <c r="H102" s="339"/>
      <c r="I102" s="339"/>
      <c r="J102" s="340">
        <v>15.39</v>
      </c>
      <c r="K102" s="339"/>
      <c r="L102" s="340">
        <v>1539</v>
      </c>
      <c r="M102" s="339"/>
      <c r="N102" s="341"/>
      <c r="V102" s="326"/>
      <c r="W102" s="332"/>
      <c r="AA102" s="300" t="s">
        <v>529</v>
      </c>
      <c r="AB102" s="332"/>
    </row>
    <row r="103" spans="1:29" s="297" customFormat="1" ht="12" x14ac:dyDescent="0.2">
      <c r="A103" s="335"/>
      <c r="B103" s="334"/>
      <c r="C103" s="502" t="s">
        <v>528</v>
      </c>
      <c r="D103" s="502"/>
      <c r="E103" s="502"/>
      <c r="F103" s="336"/>
      <c r="G103" s="336"/>
      <c r="H103" s="336"/>
      <c r="I103" s="336"/>
      <c r="J103" s="337"/>
      <c r="K103" s="336"/>
      <c r="L103" s="337">
        <v>487</v>
      </c>
      <c r="M103" s="336"/>
      <c r="N103" s="338">
        <v>9497</v>
      </c>
      <c r="V103" s="326"/>
      <c r="W103" s="332"/>
      <c r="Z103" s="300" t="s">
        <v>528</v>
      </c>
      <c r="AB103" s="332"/>
    </row>
    <row r="104" spans="1:29" s="297" customFormat="1" ht="33.75" x14ac:dyDescent="0.2">
      <c r="A104" s="335"/>
      <c r="B104" s="334" t="s">
        <v>696</v>
      </c>
      <c r="C104" s="502" t="s">
        <v>694</v>
      </c>
      <c r="D104" s="502"/>
      <c r="E104" s="502"/>
      <c r="F104" s="336" t="s">
        <v>488</v>
      </c>
      <c r="G104" s="336" t="s">
        <v>695</v>
      </c>
      <c r="H104" s="336"/>
      <c r="I104" s="336" t="s">
        <v>695</v>
      </c>
      <c r="J104" s="337"/>
      <c r="K104" s="336"/>
      <c r="L104" s="337">
        <v>501.61</v>
      </c>
      <c r="M104" s="336"/>
      <c r="N104" s="338">
        <v>9782</v>
      </c>
      <c r="V104" s="326"/>
      <c r="W104" s="332"/>
      <c r="Z104" s="300" t="s">
        <v>694</v>
      </c>
      <c r="AB104" s="332"/>
    </row>
    <row r="105" spans="1:29" s="297" customFormat="1" ht="33.75" x14ac:dyDescent="0.2">
      <c r="A105" s="335"/>
      <c r="B105" s="334" t="s">
        <v>693</v>
      </c>
      <c r="C105" s="502" t="s">
        <v>692</v>
      </c>
      <c r="D105" s="502"/>
      <c r="E105" s="502"/>
      <c r="F105" s="336" t="s">
        <v>488</v>
      </c>
      <c r="G105" s="336" t="s">
        <v>584</v>
      </c>
      <c r="H105" s="336"/>
      <c r="I105" s="336" t="s">
        <v>584</v>
      </c>
      <c r="J105" s="337"/>
      <c r="K105" s="336"/>
      <c r="L105" s="337">
        <v>292.2</v>
      </c>
      <c r="M105" s="336"/>
      <c r="N105" s="338">
        <v>5698</v>
      </c>
      <c r="V105" s="326"/>
      <c r="W105" s="332"/>
      <c r="Z105" s="300" t="s">
        <v>692</v>
      </c>
      <c r="AB105" s="332"/>
    </row>
    <row r="106" spans="1:29" s="297" customFormat="1" ht="12" x14ac:dyDescent="0.2">
      <c r="A106" s="342"/>
      <c r="B106" s="343"/>
      <c r="C106" s="504" t="s">
        <v>521</v>
      </c>
      <c r="D106" s="504"/>
      <c r="E106" s="504"/>
      <c r="F106" s="329"/>
      <c r="G106" s="329"/>
      <c r="H106" s="329"/>
      <c r="I106" s="329"/>
      <c r="J106" s="330"/>
      <c r="K106" s="329"/>
      <c r="L106" s="330">
        <v>2332.81</v>
      </c>
      <c r="M106" s="339"/>
      <c r="N106" s="331">
        <v>30592</v>
      </c>
      <c r="V106" s="326"/>
      <c r="W106" s="332"/>
      <c r="AB106" s="332" t="s">
        <v>521</v>
      </c>
    </row>
    <row r="107" spans="1:29" s="297" customFormat="1" ht="33.75" x14ac:dyDescent="0.2">
      <c r="A107" s="327" t="s">
        <v>58</v>
      </c>
      <c r="B107" s="328" t="s">
        <v>725</v>
      </c>
      <c r="C107" s="504" t="s">
        <v>724</v>
      </c>
      <c r="D107" s="504"/>
      <c r="E107" s="504"/>
      <c r="F107" s="329" t="s">
        <v>716</v>
      </c>
      <c r="G107" s="329"/>
      <c r="H107" s="329"/>
      <c r="I107" s="329" t="s">
        <v>359</v>
      </c>
      <c r="J107" s="330"/>
      <c r="K107" s="329"/>
      <c r="L107" s="330"/>
      <c r="M107" s="329"/>
      <c r="N107" s="331"/>
      <c r="V107" s="326"/>
      <c r="W107" s="332" t="s">
        <v>724</v>
      </c>
      <c r="AB107" s="332"/>
    </row>
    <row r="108" spans="1:29" s="297" customFormat="1" ht="12" x14ac:dyDescent="0.2">
      <c r="A108" s="344"/>
      <c r="B108" s="345"/>
      <c r="C108" s="502" t="s">
        <v>815</v>
      </c>
      <c r="D108" s="502"/>
      <c r="E108" s="502"/>
      <c r="F108" s="502"/>
      <c r="G108" s="502"/>
      <c r="H108" s="502"/>
      <c r="I108" s="502"/>
      <c r="J108" s="502"/>
      <c r="K108" s="502"/>
      <c r="L108" s="502"/>
      <c r="M108" s="502"/>
      <c r="N108" s="506"/>
      <c r="V108" s="326"/>
      <c r="W108" s="332"/>
      <c r="AB108" s="332"/>
      <c r="AC108" s="300" t="s">
        <v>815</v>
      </c>
    </row>
    <row r="109" spans="1:29" s="297" customFormat="1" ht="12" x14ac:dyDescent="0.2">
      <c r="A109" s="335"/>
      <c r="B109" s="334" t="s">
        <v>65</v>
      </c>
      <c r="C109" s="502" t="s">
        <v>535</v>
      </c>
      <c r="D109" s="502"/>
      <c r="E109" s="502"/>
      <c r="F109" s="336"/>
      <c r="G109" s="336"/>
      <c r="H109" s="336"/>
      <c r="I109" s="336"/>
      <c r="J109" s="337">
        <v>3.1</v>
      </c>
      <c r="K109" s="336"/>
      <c r="L109" s="337">
        <v>65.099999999999994</v>
      </c>
      <c r="M109" s="336" t="s">
        <v>605</v>
      </c>
      <c r="N109" s="338">
        <v>1269</v>
      </c>
      <c r="V109" s="326"/>
      <c r="W109" s="332"/>
      <c r="Y109" s="300" t="s">
        <v>535</v>
      </c>
      <c r="AB109" s="332"/>
    </row>
    <row r="110" spans="1:29" s="297" customFormat="1" ht="12" x14ac:dyDescent="0.2">
      <c r="A110" s="335"/>
      <c r="B110" s="334" t="s">
        <v>63</v>
      </c>
      <c r="C110" s="502" t="s">
        <v>534</v>
      </c>
      <c r="D110" s="502"/>
      <c r="E110" s="502"/>
      <c r="F110" s="336"/>
      <c r="G110" s="336"/>
      <c r="H110" s="336"/>
      <c r="I110" s="336"/>
      <c r="J110" s="337">
        <v>14.64</v>
      </c>
      <c r="K110" s="336"/>
      <c r="L110" s="337">
        <v>307.44</v>
      </c>
      <c r="M110" s="336" t="s">
        <v>935</v>
      </c>
      <c r="N110" s="338">
        <v>2420</v>
      </c>
      <c r="V110" s="326"/>
      <c r="W110" s="332"/>
      <c r="Y110" s="300" t="s">
        <v>534</v>
      </c>
      <c r="AB110" s="332"/>
    </row>
    <row r="111" spans="1:29" s="297" customFormat="1" ht="12" x14ac:dyDescent="0.2">
      <c r="A111" s="335"/>
      <c r="B111" s="334" t="s">
        <v>62</v>
      </c>
      <c r="C111" s="502" t="s">
        <v>545</v>
      </c>
      <c r="D111" s="502"/>
      <c r="E111" s="502"/>
      <c r="F111" s="336"/>
      <c r="G111" s="336"/>
      <c r="H111" s="336"/>
      <c r="I111" s="336"/>
      <c r="J111" s="337">
        <v>2.61</v>
      </c>
      <c r="K111" s="336"/>
      <c r="L111" s="337">
        <v>54.81</v>
      </c>
      <c r="M111" s="336" t="s">
        <v>605</v>
      </c>
      <c r="N111" s="338">
        <v>1069</v>
      </c>
      <c r="V111" s="326"/>
      <c r="W111" s="332"/>
      <c r="Y111" s="300" t="s">
        <v>545</v>
      </c>
      <c r="AB111" s="332"/>
    </row>
    <row r="112" spans="1:29" s="297" customFormat="1" ht="12" x14ac:dyDescent="0.2">
      <c r="A112" s="335"/>
      <c r="B112" s="334"/>
      <c r="C112" s="502" t="s">
        <v>530</v>
      </c>
      <c r="D112" s="502"/>
      <c r="E112" s="502"/>
      <c r="F112" s="336" t="s">
        <v>533</v>
      </c>
      <c r="G112" s="336" t="s">
        <v>723</v>
      </c>
      <c r="H112" s="336"/>
      <c r="I112" s="336" t="s">
        <v>944</v>
      </c>
      <c r="J112" s="337"/>
      <c r="K112" s="336"/>
      <c r="L112" s="337"/>
      <c r="M112" s="336"/>
      <c r="N112" s="338"/>
      <c r="V112" s="326"/>
      <c r="W112" s="332"/>
      <c r="Z112" s="300" t="s">
        <v>530</v>
      </c>
      <c r="AB112" s="332"/>
    </row>
    <row r="113" spans="1:28" s="297" customFormat="1" ht="12" x14ac:dyDescent="0.2">
      <c r="A113" s="335"/>
      <c r="B113" s="334"/>
      <c r="C113" s="502" t="s">
        <v>540</v>
      </c>
      <c r="D113" s="502"/>
      <c r="E113" s="502"/>
      <c r="F113" s="336" t="s">
        <v>533</v>
      </c>
      <c r="G113" s="336" t="s">
        <v>652</v>
      </c>
      <c r="H113" s="336"/>
      <c r="I113" s="336" t="s">
        <v>945</v>
      </c>
      <c r="J113" s="337"/>
      <c r="K113" s="336"/>
      <c r="L113" s="337"/>
      <c r="M113" s="336"/>
      <c r="N113" s="338"/>
      <c r="V113" s="326"/>
      <c r="W113" s="332"/>
      <c r="Z113" s="300" t="s">
        <v>540</v>
      </c>
      <c r="AB113" s="332"/>
    </row>
    <row r="114" spans="1:28" s="297" customFormat="1" ht="12" x14ac:dyDescent="0.2">
      <c r="A114" s="335"/>
      <c r="B114" s="334"/>
      <c r="C114" s="505" t="s">
        <v>529</v>
      </c>
      <c r="D114" s="505"/>
      <c r="E114" s="505"/>
      <c r="F114" s="339"/>
      <c r="G114" s="339"/>
      <c r="H114" s="339"/>
      <c r="I114" s="339"/>
      <c r="J114" s="340">
        <v>17.739999999999998</v>
      </c>
      <c r="K114" s="339"/>
      <c r="L114" s="340">
        <v>372.54</v>
      </c>
      <c r="M114" s="339"/>
      <c r="N114" s="341"/>
      <c r="V114" s="326"/>
      <c r="W114" s="332"/>
      <c r="AA114" s="300" t="s">
        <v>529</v>
      </c>
      <c r="AB114" s="332"/>
    </row>
    <row r="115" spans="1:28" s="297" customFormat="1" ht="12" x14ac:dyDescent="0.2">
      <c r="A115" s="335"/>
      <c r="B115" s="334"/>
      <c r="C115" s="502" t="s">
        <v>528</v>
      </c>
      <c r="D115" s="502"/>
      <c r="E115" s="502"/>
      <c r="F115" s="336"/>
      <c r="G115" s="336"/>
      <c r="H115" s="336"/>
      <c r="I115" s="336"/>
      <c r="J115" s="337"/>
      <c r="K115" s="336"/>
      <c r="L115" s="337">
        <v>119.91</v>
      </c>
      <c r="M115" s="336"/>
      <c r="N115" s="338">
        <v>2338</v>
      </c>
      <c r="V115" s="326"/>
      <c r="W115" s="332"/>
      <c r="Z115" s="300" t="s">
        <v>528</v>
      </c>
      <c r="AB115" s="332"/>
    </row>
    <row r="116" spans="1:28" s="297" customFormat="1" ht="33.75" x14ac:dyDescent="0.2">
      <c r="A116" s="335"/>
      <c r="B116" s="334" t="s">
        <v>696</v>
      </c>
      <c r="C116" s="502" t="s">
        <v>694</v>
      </c>
      <c r="D116" s="502"/>
      <c r="E116" s="502"/>
      <c r="F116" s="336" t="s">
        <v>488</v>
      </c>
      <c r="G116" s="336" t="s">
        <v>695</v>
      </c>
      <c r="H116" s="336"/>
      <c r="I116" s="336" t="s">
        <v>695</v>
      </c>
      <c r="J116" s="337"/>
      <c r="K116" s="336"/>
      <c r="L116" s="337">
        <v>123.51</v>
      </c>
      <c r="M116" s="336"/>
      <c r="N116" s="338">
        <v>2408</v>
      </c>
      <c r="V116" s="326"/>
      <c r="W116" s="332"/>
      <c r="Z116" s="300" t="s">
        <v>694</v>
      </c>
      <c r="AB116" s="332"/>
    </row>
    <row r="117" spans="1:28" s="297" customFormat="1" ht="33.75" x14ac:dyDescent="0.2">
      <c r="A117" s="335"/>
      <c r="B117" s="334" t="s">
        <v>693</v>
      </c>
      <c r="C117" s="502" t="s">
        <v>692</v>
      </c>
      <c r="D117" s="502"/>
      <c r="E117" s="502"/>
      <c r="F117" s="336" t="s">
        <v>488</v>
      </c>
      <c r="G117" s="336" t="s">
        <v>584</v>
      </c>
      <c r="H117" s="336"/>
      <c r="I117" s="336" t="s">
        <v>584</v>
      </c>
      <c r="J117" s="337"/>
      <c r="K117" s="336"/>
      <c r="L117" s="337">
        <v>71.95</v>
      </c>
      <c r="M117" s="336"/>
      <c r="N117" s="338">
        <v>1403</v>
      </c>
      <c r="V117" s="326"/>
      <c r="W117" s="332"/>
      <c r="Z117" s="300" t="s">
        <v>692</v>
      </c>
      <c r="AB117" s="332"/>
    </row>
    <row r="118" spans="1:28" s="297" customFormat="1" ht="12" x14ac:dyDescent="0.2">
      <c r="A118" s="342"/>
      <c r="B118" s="343"/>
      <c r="C118" s="504" t="s">
        <v>521</v>
      </c>
      <c r="D118" s="504"/>
      <c r="E118" s="504"/>
      <c r="F118" s="329"/>
      <c r="G118" s="329"/>
      <c r="H118" s="329"/>
      <c r="I118" s="329"/>
      <c r="J118" s="330"/>
      <c r="K118" s="329"/>
      <c r="L118" s="330">
        <v>568</v>
      </c>
      <c r="M118" s="339"/>
      <c r="N118" s="331">
        <v>7500</v>
      </c>
      <c r="V118" s="326"/>
      <c r="W118" s="332"/>
      <c r="AB118" s="332" t="s">
        <v>521</v>
      </c>
    </row>
    <row r="119" spans="1:28" s="297" customFormat="1" ht="56.25" x14ac:dyDescent="0.2">
      <c r="A119" s="327" t="s">
        <v>56</v>
      </c>
      <c r="B119" s="328" t="s">
        <v>722</v>
      </c>
      <c r="C119" s="504" t="s">
        <v>720</v>
      </c>
      <c r="D119" s="504"/>
      <c r="E119" s="504"/>
      <c r="F119" s="329" t="s">
        <v>721</v>
      </c>
      <c r="G119" s="329"/>
      <c r="H119" s="329"/>
      <c r="I119" s="329" t="s">
        <v>946</v>
      </c>
      <c r="J119" s="330"/>
      <c r="K119" s="329"/>
      <c r="L119" s="330"/>
      <c r="M119" s="329"/>
      <c r="N119" s="331"/>
      <c r="V119" s="326"/>
      <c r="W119" s="332" t="s">
        <v>720</v>
      </c>
      <c r="AB119" s="332"/>
    </row>
    <row r="120" spans="1:28" s="297" customFormat="1" ht="12" x14ac:dyDescent="0.2">
      <c r="A120" s="335"/>
      <c r="B120" s="334" t="s">
        <v>65</v>
      </c>
      <c r="C120" s="502" t="s">
        <v>535</v>
      </c>
      <c r="D120" s="502"/>
      <c r="E120" s="502"/>
      <c r="F120" s="336"/>
      <c r="G120" s="336"/>
      <c r="H120" s="336"/>
      <c r="I120" s="336"/>
      <c r="J120" s="337">
        <v>574.55999999999995</v>
      </c>
      <c r="K120" s="336"/>
      <c r="L120" s="337">
        <v>3390.48</v>
      </c>
      <c r="M120" s="336" t="s">
        <v>605</v>
      </c>
      <c r="N120" s="338">
        <v>66114</v>
      </c>
      <c r="V120" s="326"/>
      <c r="W120" s="332"/>
      <c r="Y120" s="300" t="s">
        <v>535</v>
      </c>
      <c r="AB120" s="332"/>
    </row>
    <row r="121" spans="1:28" s="297" customFormat="1" ht="12" x14ac:dyDescent="0.2">
      <c r="A121" s="335"/>
      <c r="B121" s="334" t="s">
        <v>63</v>
      </c>
      <c r="C121" s="502" t="s">
        <v>534</v>
      </c>
      <c r="D121" s="502"/>
      <c r="E121" s="502"/>
      <c r="F121" s="336"/>
      <c r="G121" s="336"/>
      <c r="H121" s="336"/>
      <c r="I121" s="336"/>
      <c r="J121" s="337">
        <v>1481.75</v>
      </c>
      <c r="K121" s="336"/>
      <c r="L121" s="337">
        <v>8743.81</v>
      </c>
      <c r="M121" s="336" t="s">
        <v>935</v>
      </c>
      <c r="N121" s="338">
        <v>68814</v>
      </c>
      <c r="V121" s="326"/>
      <c r="W121" s="332"/>
      <c r="Y121" s="300" t="s">
        <v>534</v>
      </c>
      <c r="AB121" s="332"/>
    </row>
    <row r="122" spans="1:28" s="297" customFormat="1" ht="12" x14ac:dyDescent="0.2">
      <c r="A122" s="335"/>
      <c r="B122" s="334" t="s">
        <v>62</v>
      </c>
      <c r="C122" s="502" t="s">
        <v>545</v>
      </c>
      <c r="D122" s="502"/>
      <c r="E122" s="502"/>
      <c r="F122" s="336"/>
      <c r="G122" s="336"/>
      <c r="H122" s="336"/>
      <c r="I122" s="336"/>
      <c r="J122" s="337">
        <v>204.05</v>
      </c>
      <c r="K122" s="336"/>
      <c r="L122" s="337">
        <v>1204.0999999999999</v>
      </c>
      <c r="M122" s="336" t="s">
        <v>605</v>
      </c>
      <c r="N122" s="338">
        <v>23480</v>
      </c>
      <c r="V122" s="326"/>
      <c r="W122" s="332"/>
      <c r="Y122" s="300" t="s">
        <v>545</v>
      </c>
      <c r="AB122" s="332"/>
    </row>
    <row r="123" spans="1:28" s="297" customFormat="1" ht="12" x14ac:dyDescent="0.2">
      <c r="A123" s="335"/>
      <c r="B123" s="334" t="s">
        <v>61</v>
      </c>
      <c r="C123" s="502" t="s">
        <v>649</v>
      </c>
      <c r="D123" s="502"/>
      <c r="E123" s="502"/>
      <c r="F123" s="336"/>
      <c r="G123" s="336"/>
      <c r="H123" s="336"/>
      <c r="I123" s="336"/>
      <c r="J123" s="337">
        <v>301.56</v>
      </c>
      <c r="K123" s="336"/>
      <c r="L123" s="337">
        <v>1779.51</v>
      </c>
      <c r="M123" s="336" t="s">
        <v>936</v>
      </c>
      <c r="N123" s="338">
        <v>9734</v>
      </c>
      <c r="V123" s="326"/>
      <c r="W123" s="332"/>
      <c r="Y123" s="300" t="s">
        <v>649</v>
      </c>
      <c r="AB123" s="332"/>
    </row>
    <row r="124" spans="1:28" s="297" customFormat="1" ht="12" x14ac:dyDescent="0.2">
      <c r="A124" s="335"/>
      <c r="B124" s="334"/>
      <c r="C124" s="502" t="s">
        <v>530</v>
      </c>
      <c r="D124" s="502"/>
      <c r="E124" s="502"/>
      <c r="F124" s="336" t="s">
        <v>533</v>
      </c>
      <c r="G124" s="336" t="s">
        <v>719</v>
      </c>
      <c r="H124" s="336"/>
      <c r="I124" s="336" t="s">
        <v>947</v>
      </c>
      <c r="J124" s="337"/>
      <c r="K124" s="336"/>
      <c r="L124" s="337"/>
      <c r="M124" s="336"/>
      <c r="N124" s="338"/>
      <c r="V124" s="326"/>
      <c r="W124" s="332"/>
      <c r="Z124" s="300" t="s">
        <v>530</v>
      </c>
      <c r="AB124" s="332"/>
    </row>
    <row r="125" spans="1:28" s="297" customFormat="1" ht="12" x14ac:dyDescent="0.2">
      <c r="A125" s="335"/>
      <c r="B125" s="334"/>
      <c r="C125" s="502" t="s">
        <v>540</v>
      </c>
      <c r="D125" s="502"/>
      <c r="E125" s="502"/>
      <c r="F125" s="336" t="s">
        <v>533</v>
      </c>
      <c r="G125" s="336" t="s">
        <v>718</v>
      </c>
      <c r="H125" s="336"/>
      <c r="I125" s="336" t="s">
        <v>948</v>
      </c>
      <c r="J125" s="337"/>
      <c r="K125" s="336"/>
      <c r="L125" s="337"/>
      <c r="M125" s="336"/>
      <c r="N125" s="338"/>
      <c r="V125" s="326"/>
      <c r="W125" s="332"/>
      <c r="Z125" s="300" t="s">
        <v>540</v>
      </c>
      <c r="AB125" s="332"/>
    </row>
    <row r="126" spans="1:28" s="297" customFormat="1" ht="12" x14ac:dyDescent="0.2">
      <c r="A126" s="335"/>
      <c r="B126" s="334"/>
      <c r="C126" s="505" t="s">
        <v>529</v>
      </c>
      <c r="D126" s="505"/>
      <c r="E126" s="505"/>
      <c r="F126" s="339"/>
      <c r="G126" s="339"/>
      <c r="H126" s="339"/>
      <c r="I126" s="339"/>
      <c r="J126" s="340">
        <v>2357.87</v>
      </c>
      <c r="K126" s="339"/>
      <c r="L126" s="340">
        <v>13913.8</v>
      </c>
      <c r="M126" s="339"/>
      <c r="N126" s="341"/>
      <c r="V126" s="326"/>
      <c r="W126" s="332"/>
      <c r="AA126" s="300" t="s">
        <v>529</v>
      </c>
      <c r="AB126" s="332"/>
    </row>
    <row r="127" spans="1:28" s="297" customFormat="1" ht="12" x14ac:dyDescent="0.2">
      <c r="A127" s="335"/>
      <c r="B127" s="334"/>
      <c r="C127" s="502" t="s">
        <v>528</v>
      </c>
      <c r="D127" s="502"/>
      <c r="E127" s="502"/>
      <c r="F127" s="336"/>
      <c r="G127" s="336"/>
      <c r="H127" s="336"/>
      <c r="I127" s="336"/>
      <c r="J127" s="337"/>
      <c r="K127" s="336"/>
      <c r="L127" s="337">
        <v>4594.58</v>
      </c>
      <c r="M127" s="336"/>
      <c r="N127" s="338">
        <v>89594</v>
      </c>
      <c r="V127" s="326"/>
      <c r="W127" s="332"/>
      <c r="Z127" s="300" t="s">
        <v>528</v>
      </c>
      <c r="AB127" s="332"/>
    </row>
    <row r="128" spans="1:28" s="297" customFormat="1" ht="33.75" x14ac:dyDescent="0.2">
      <c r="A128" s="335"/>
      <c r="B128" s="334" t="s">
        <v>696</v>
      </c>
      <c r="C128" s="502" t="s">
        <v>694</v>
      </c>
      <c r="D128" s="502"/>
      <c r="E128" s="502"/>
      <c r="F128" s="336" t="s">
        <v>488</v>
      </c>
      <c r="G128" s="336" t="s">
        <v>695</v>
      </c>
      <c r="H128" s="336"/>
      <c r="I128" s="336" t="s">
        <v>695</v>
      </c>
      <c r="J128" s="337"/>
      <c r="K128" s="336"/>
      <c r="L128" s="337">
        <v>4732.42</v>
      </c>
      <c r="M128" s="336"/>
      <c r="N128" s="338">
        <v>92282</v>
      </c>
      <c r="V128" s="326"/>
      <c r="W128" s="332"/>
      <c r="Z128" s="300" t="s">
        <v>694</v>
      </c>
      <c r="AB128" s="332"/>
    </row>
    <row r="129" spans="1:28" s="297" customFormat="1" ht="33.75" x14ac:dyDescent="0.2">
      <c r="A129" s="335"/>
      <c r="B129" s="334" t="s">
        <v>693</v>
      </c>
      <c r="C129" s="502" t="s">
        <v>692</v>
      </c>
      <c r="D129" s="502"/>
      <c r="E129" s="502"/>
      <c r="F129" s="336" t="s">
        <v>488</v>
      </c>
      <c r="G129" s="336" t="s">
        <v>584</v>
      </c>
      <c r="H129" s="336"/>
      <c r="I129" s="336" t="s">
        <v>584</v>
      </c>
      <c r="J129" s="337"/>
      <c r="K129" s="336"/>
      <c r="L129" s="337">
        <v>2756.75</v>
      </c>
      <c r="M129" s="336"/>
      <c r="N129" s="338">
        <v>53756</v>
      </c>
      <c r="V129" s="326"/>
      <c r="W129" s="332"/>
      <c r="Z129" s="300" t="s">
        <v>692</v>
      </c>
      <c r="AB129" s="332"/>
    </row>
    <row r="130" spans="1:28" s="297" customFormat="1" ht="12" x14ac:dyDescent="0.2">
      <c r="A130" s="342"/>
      <c r="B130" s="343"/>
      <c r="C130" s="504" t="s">
        <v>521</v>
      </c>
      <c r="D130" s="504"/>
      <c r="E130" s="504"/>
      <c r="F130" s="329"/>
      <c r="G130" s="329"/>
      <c r="H130" s="329"/>
      <c r="I130" s="329"/>
      <c r="J130" s="330"/>
      <c r="K130" s="329"/>
      <c r="L130" s="330">
        <v>21402.97</v>
      </c>
      <c r="M130" s="339"/>
      <c r="N130" s="331">
        <v>290700</v>
      </c>
      <c r="V130" s="326"/>
      <c r="W130" s="332"/>
      <c r="AB130" s="332" t="s">
        <v>521</v>
      </c>
    </row>
    <row r="131" spans="1:28" s="297" customFormat="1" ht="33.75" x14ac:dyDescent="0.2">
      <c r="A131" s="327" t="s">
        <v>54</v>
      </c>
      <c r="B131" s="328" t="s">
        <v>717</v>
      </c>
      <c r="C131" s="504" t="s">
        <v>715</v>
      </c>
      <c r="D131" s="504"/>
      <c r="E131" s="504"/>
      <c r="F131" s="329" t="s">
        <v>716</v>
      </c>
      <c r="G131" s="329"/>
      <c r="H131" s="329"/>
      <c r="I131" s="329" t="s">
        <v>574</v>
      </c>
      <c r="J131" s="330"/>
      <c r="K131" s="329"/>
      <c r="L131" s="330"/>
      <c r="M131" s="329"/>
      <c r="N131" s="331"/>
      <c r="V131" s="326"/>
      <c r="W131" s="332" t="s">
        <v>715</v>
      </c>
      <c r="AB131" s="332"/>
    </row>
    <row r="132" spans="1:28" s="297" customFormat="1" ht="12" x14ac:dyDescent="0.2">
      <c r="A132" s="335"/>
      <c r="B132" s="334" t="s">
        <v>65</v>
      </c>
      <c r="C132" s="502" t="s">
        <v>535</v>
      </c>
      <c r="D132" s="502"/>
      <c r="E132" s="502"/>
      <c r="F132" s="336"/>
      <c r="G132" s="336"/>
      <c r="H132" s="336"/>
      <c r="I132" s="336"/>
      <c r="J132" s="337">
        <v>20.69</v>
      </c>
      <c r="K132" s="336"/>
      <c r="L132" s="337">
        <v>1324.16</v>
      </c>
      <c r="M132" s="336" t="s">
        <v>605</v>
      </c>
      <c r="N132" s="338">
        <v>25821</v>
      </c>
      <c r="V132" s="326"/>
      <c r="W132" s="332"/>
      <c r="Y132" s="300" t="s">
        <v>535</v>
      </c>
      <c r="AB132" s="332"/>
    </row>
    <row r="133" spans="1:28" s="297" customFormat="1" ht="12" x14ac:dyDescent="0.2">
      <c r="A133" s="335"/>
      <c r="B133" s="334" t="s">
        <v>63</v>
      </c>
      <c r="C133" s="502" t="s">
        <v>534</v>
      </c>
      <c r="D133" s="502"/>
      <c r="E133" s="502"/>
      <c r="F133" s="336"/>
      <c r="G133" s="336"/>
      <c r="H133" s="336"/>
      <c r="I133" s="336"/>
      <c r="J133" s="337">
        <v>58.88</v>
      </c>
      <c r="K133" s="336"/>
      <c r="L133" s="337">
        <v>3768.32</v>
      </c>
      <c r="M133" s="336" t="s">
        <v>935</v>
      </c>
      <c r="N133" s="338">
        <v>29657</v>
      </c>
      <c r="V133" s="326"/>
      <c r="W133" s="332"/>
      <c r="Y133" s="300" t="s">
        <v>534</v>
      </c>
      <c r="AB133" s="332"/>
    </row>
    <row r="134" spans="1:28" s="297" customFormat="1" ht="12" x14ac:dyDescent="0.2">
      <c r="A134" s="335"/>
      <c r="B134" s="334" t="s">
        <v>62</v>
      </c>
      <c r="C134" s="502" t="s">
        <v>545</v>
      </c>
      <c r="D134" s="502"/>
      <c r="E134" s="502"/>
      <c r="F134" s="336"/>
      <c r="G134" s="336"/>
      <c r="H134" s="336"/>
      <c r="I134" s="336"/>
      <c r="J134" s="337">
        <v>6.57</v>
      </c>
      <c r="K134" s="336"/>
      <c r="L134" s="337">
        <v>420.48</v>
      </c>
      <c r="M134" s="336" t="s">
        <v>605</v>
      </c>
      <c r="N134" s="338">
        <v>8199</v>
      </c>
      <c r="V134" s="326"/>
      <c r="W134" s="332"/>
      <c r="Y134" s="300" t="s">
        <v>545</v>
      </c>
      <c r="AB134" s="332"/>
    </row>
    <row r="135" spans="1:28" s="297" customFormat="1" ht="12" x14ac:dyDescent="0.2">
      <c r="A135" s="335"/>
      <c r="B135" s="334" t="s">
        <v>61</v>
      </c>
      <c r="C135" s="502" t="s">
        <v>649</v>
      </c>
      <c r="D135" s="502"/>
      <c r="E135" s="502"/>
      <c r="F135" s="336"/>
      <c r="G135" s="336"/>
      <c r="H135" s="336"/>
      <c r="I135" s="336"/>
      <c r="J135" s="337">
        <v>299.87</v>
      </c>
      <c r="K135" s="336"/>
      <c r="L135" s="337">
        <v>19191.68</v>
      </c>
      <c r="M135" s="336" t="s">
        <v>936</v>
      </c>
      <c r="N135" s="338">
        <v>104978</v>
      </c>
      <c r="V135" s="326"/>
      <c r="W135" s="332"/>
      <c r="Y135" s="300" t="s">
        <v>649</v>
      </c>
      <c r="AB135" s="332"/>
    </row>
    <row r="136" spans="1:28" s="297" customFormat="1" ht="12" x14ac:dyDescent="0.2">
      <c r="A136" s="335"/>
      <c r="B136" s="334"/>
      <c r="C136" s="502" t="s">
        <v>530</v>
      </c>
      <c r="D136" s="502"/>
      <c r="E136" s="502"/>
      <c r="F136" s="336" t="s">
        <v>533</v>
      </c>
      <c r="G136" s="336" t="s">
        <v>714</v>
      </c>
      <c r="H136" s="336"/>
      <c r="I136" s="336" t="s">
        <v>949</v>
      </c>
      <c r="J136" s="337"/>
      <c r="K136" s="336"/>
      <c r="L136" s="337"/>
      <c r="M136" s="336"/>
      <c r="N136" s="338"/>
      <c r="V136" s="326"/>
      <c r="W136" s="332"/>
      <c r="Z136" s="300" t="s">
        <v>530</v>
      </c>
      <c r="AB136" s="332"/>
    </row>
    <row r="137" spans="1:28" s="297" customFormat="1" ht="12" x14ac:dyDescent="0.2">
      <c r="A137" s="335"/>
      <c r="B137" s="334"/>
      <c r="C137" s="502" t="s">
        <v>540</v>
      </c>
      <c r="D137" s="502"/>
      <c r="E137" s="502"/>
      <c r="F137" s="336" t="s">
        <v>533</v>
      </c>
      <c r="G137" s="336" t="s">
        <v>713</v>
      </c>
      <c r="H137" s="336"/>
      <c r="I137" s="336" t="s">
        <v>950</v>
      </c>
      <c r="J137" s="337"/>
      <c r="K137" s="336"/>
      <c r="L137" s="337"/>
      <c r="M137" s="336"/>
      <c r="N137" s="338"/>
      <c r="V137" s="326"/>
      <c r="W137" s="332"/>
      <c r="Z137" s="300" t="s">
        <v>540</v>
      </c>
      <c r="AB137" s="332"/>
    </row>
    <row r="138" spans="1:28" s="297" customFormat="1" ht="12" x14ac:dyDescent="0.2">
      <c r="A138" s="335"/>
      <c r="B138" s="334"/>
      <c r="C138" s="505" t="s">
        <v>529</v>
      </c>
      <c r="D138" s="505"/>
      <c r="E138" s="505"/>
      <c r="F138" s="339"/>
      <c r="G138" s="339"/>
      <c r="H138" s="339"/>
      <c r="I138" s="339"/>
      <c r="J138" s="340">
        <v>379.44</v>
      </c>
      <c r="K138" s="339"/>
      <c r="L138" s="340">
        <v>24284.16</v>
      </c>
      <c r="M138" s="339"/>
      <c r="N138" s="341"/>
      <c r="V138" s="326"/>
      <c r="W138" s="332"/>
      <c r="AA138" s="300" t="s">
        <v>529</v>
      </c>
      <c r="AB138" s="332"/>
    </row>
    <row r="139" spans="1:28" s="297" customFormat="1" ht="12" x14ac:dyDescent="0.2">
      <c r="A139" s="335"/>
      <c r="B139" s="334"/>
      <c r="C139" s="502" t="s">
        <v>528</v>
      </c>
      <c r="D139" s="502"/>
      <c r="E139" s="502"/>
      <c r="F139" s="336"/>
      <c r="G139" s="336"/>
      <c r="H139" s="336"/>
      <c r="I139" s="336"/>
      <c r="J139" s="337"/>
      <c r="K139" s="336"/>
      <c r="L139" s="337">
        <v>1744.64</v>
      </c>
      <c r="M139" s="336"/>
      <c r="N139" s="338">
        <v>34020</v>
      </c>
      <c r="V139" s="326"/>
      <c r="W139" s="332"/>
      <c r="Z139" s="300" t="s">
        <v>528</v>
      </c>
      <c r="AB139" s="332"/>
    </row>
    <row r="140" spans="1:28" s="297" customFormat="1" ht="33.75" x14ac:dyDescent="0.2">
      <c r="A140" s="335"/>
      <c r="B140" s="334" t="s">
        <v>696</v>
      </c>
      <c r="C140" s="502" t="s">
        <v>694</v>
      </c>
      <c r="D140" s="502"/>
      <c r="E140" s="502"/>
      <c r="F140" s="336" t="s">
        <v>488</v>
      </c>
      <c r="G140" s="336" t="s">
        <v>695</v>
      </c>
      <c r="H140" s="336"/>
      <c r="I140" s="336" t="s">
        <v>695</v>
      </c>
      <c r="J140" s="337"/>
      <c r="K140" s="336"/>
      <c r="L140" s="337">
        <v>1796.98</v>
      </c>
      <c r="M140" s="336"/>
      <c r="N140" s="338">
        <v>35041</v>
      </c>
      <c r="V140" s="326"/>
      <c r="W140" s="332"/>
      <c r="Z140" s="300" t="s">
        <v>694</v>
      </c>
      <c r="AB140" s="332"/>
    </row>
    <row r="141" spans="1:28" s="297" customFormat="1" ht="33.75" x14ac:dyDescent="0.2">
      <c r="A141" s="335"/>
      <c r="B141" s="334" t="s">
        <v>693</v>
      </c>
      <c r="C141" s="502" t="s">
        <v>692</v>
      </c>
      <c r="D141" s="502"/>
      <c r="E141" s="502"/>
      <c r="F141" s="336" t="s">
        <v>488</v>
      </c>
      <c r="G141" s="336" t="s">
        <v>584</v>
      </c>
      <c r="H141" s="336"/>
      <c r="I141" s="336" t="s">
        <v>584</v>
      </c>
      <c r="J141" s="337"/>
      <c r="K141" s="336"/>
      <c r="L141" s="337">
        <v>1046.78</v>
      </c>
      <c r="M141" s="336"/>
      <c r="N141" s="338">
        <v>20412</v>
      </c>
      <c r="V141" s="326"/>
      <c r="W141" s="332"/>
      <c r="Z141" s="300" t="s">
        <v>692</v>
      </c>
      <c r="AB141" s="332"/>
    </row>
    <row r="142" spans="1:28" s="297" customFormat="1" ht="12" x14ac:dyDescent="0.2">
      <c r="A142" s="342"/>
      <c r="B142" s="343"/>
      <c r="C142" s="504" t="s">
        <v>521</v>
      </c>
      <c r="D142" s="504"/>
      <c r="E142" s="504"/>
      <c r="F142" s="329"/>
      <c r="G142" s="329"/>
      <c r="H142" s="329"/>
      <c r="I142" s="329"/>
      <c r="J142" s="330"/>
      <c r="K142" s="329"/>
      <c r="L142" s="330">
        <v>27127.919999999998</v>
      </c>
      <c r="M142" s="339"/>
      <c r="N142" s="331">
        <v>215909</v>
      </c>
      <c r="V142" s="326"/>
      <c r="W142" s="332"/>
      <c r="AB142" s="332" t="s">
        <v>521</v>
      </c>
    </row>
    <row r="143" spans="1:28" s="297" customFormat="1" ht="33.75" x14ac:dyDescent="0.2">
      <c r="A143" s="327" t="s">
        <v>72</v>
      </c>
      <c r="B143" s="328" t="s">
        <v>712</v>
      </c>
      <c r="C143" s="504" t="s">
        <v>710</v>
      </c>
      <c r="D143" s="504"/>
      <c r="E143" s="504"/>
      <c r="F143" s="329" t="s">
        <v>711</v>
      </c>
      <c r="G143" s="329"/>
      <c r="H143" s="329"/>
      <c r="I143" s="329" t="s">
        <v>65</v>
      </c>
      <c r="J143" s="330"/>
      <c r="K143" s="329"/>
      <c r="L143" s="330"/>
      <c r="M143" s="329"/>
      <c r="N143" s="331"/>
      <c r="V143" s="326"/>
      <c r="W143" s="332" t="s">
        <v>710</v>
      </c>
      <c r="AB143" s="332"/>
    </row>
    <row r="144" spans="1:28" s="297" customFormat="1" ht="12" x14ac:dyDescent="0.2">
      <c r="A144" s="335"/>
      <c r="B144" s="334" t="s">
        <v>65</v>
      </c>
      <c r="C144" s="502" t="s">
        <v>535</v>
      </c>
      <c r="D144" s="502"/>
      <c r="E144" s="502"/>
      <c r="F144" s="336"/>
      <c r="G144" s="336"/>
      <c r="H144" s="336"/>
      <c r="I144" s="336"/>
      <c r="J144" s="337">
        <v>161.38</v>
      </c>
      <c r="K144" s="336"/>
      <c r="L144" s="337">
        <v>161.38</v>
      </c>
      <c r="M144" s="336" t="s">
        <v>605</v>
      </c>
      <c r="N144" s="338">
        <v>3147</v>
      </c>
      <c r="V144" s="326"/>
      <c r="W144" s="332"/>
      <c r="Y144" s="300" t="s">
        <v>535</v>
      </c>
      <c r="AB144" s="332"/>
    </row>
    <row r="145" spans="1:28" s="297" customFormat="1" ht="12" x14ac:dyDescent="0.2">
      <c r="A145" s="335"/>
      <c r="B145" s="334" t="s">
        <v>63</v>
      </c>
      <c r="C145" s="502" t="s">
        <v>534</v>
      </c>
      <c r="D145" s="502"/>
      <c r="E145" s="502"/>
      <c r="F145" s="336"/>
      <c r="G145" s="336"/>
      <c r="H145" s="336"/>
      <c r="I145" s="336"/>
      <c r="J145" s="337">
        <v>61.42</v>
      </c>
      <c r="K145" s="336"/>
      <c r="L145" s="337">
        <v>61.42</v>
      </c>
      <c r="M145" s="336" t="s">
        <v>935</v>
      </c>
      <c r="N145" s="338">
        <v>483</v>
      </c>
      <c r="V145" s="326"/>
      <c r="W145" s="332"/>
      <c r="Y145" s="300" t="s">
        <v>534</v>
      </c>
      <c r="AB145" s="332"/>
    </row>
    <row r="146" spans="1:28" s="297" customFormat="1" ht="12" x14ac:dyDescent="0.2">
      <c r="A146" s="335"/>
      <c r="B146" s="334"/>
      <c r="C146" s="502" t="s">
        <v>530</v>
      </c>
      <c r="D146" s="502"/>
      <c r="E146" s="502"/>
      <c r="F146" s="336" t="s">
        <v>533</v>
      </c>
      <c r="G146" s="336" t="s">
        <v>709</v>
      </c>
      <c r="H146" s="336"/>
      <c r="I146" s="336" t="s">
        <v>709</v>
      </c>
      <c r="J146" s="337"/>
      <c r="K146" s="336"/>
      <c r="L146" s="337"/>
      <c r="M146" s="336"/>
      <c r="N146" s="338"/>
      <c r="V146" s="326"/>
      <c r="W146" s="332"/>
      <c r="Z146" s="300" t="s">
        <v>530</v>
      </c>
      <c r="AB146" s="332"/>
    </row>
    <row r="147" spans="1:28" s="297" customFormat="1" ht="12" x14ac:dyDescent="0.2">
      <c r="A147" s="335"/>
      <c r="B147" s="334"/>
      <c r="C147" s="505" t="s">
        <v>529</v>
      </c>
      <c r="D147" s="505"/>
      <c r="E147" s="505"/>
      <c r="F147" s="339"/>
      <c r="G147" s="339"/>
      <c r="H147" s="339"/>
      <c r="I147" s="339"/>
      <c r="J147" s="340">
        <v>222.8</v>
      </c>
      <c r="K147" s="339"/>
      <c r="L147" s="340">
        <v>222.8</v>
      </c>
      <c r="M147" s="339"/>
      <c r="N147" s="341"/>
      <c r="V147" s="326"/>
      <c r="W147" s="332"/>
      <c r="AA147" s="300" t="s">
        <v>529</v>
      </c>
      <c r="AB147" s="332"/>
    </row>
    <row r="148" spans="1:28" s="297" customFormat="1" ht="12" x14ac:dyDescent="0.2">
      <c r="A148" s="335"/>
      <c r="B148" s="334"/>
      <c r="C148" s="502" t="s">
        <v>528</v>
      </c>
      <c r="D148" s="502"/>
      <c r="E148" s="502"/>
      <c r="F148" s="336"/>
      <c r="G148" s="336"/>
      <c r="H148" s="336"/>
      <c r="I148" s="336"/>
      <c r="J148" s="337"/>
      <c r="K148" s="336"/>
      <c r="L148" s="337">
        <v>161.38</v>
      </c>
      <c r="M148" s="336"/>
      <c r="N148" s="338">
        <v>3147</v>
      </c>
      <c r="V148" s="326"/>
      <c r="W148" s="332"/>
      <c r="Z148" s="300" t="s">
        <v>528</v>
      </c>
      <c r="AB148" s="332"/>
    </row>
    <row r="149" spans="1:28" s="297" customFormat="1" ht="33.75" x14ac:dyDescent="0.2">
      <c r="A149" s="335"/>
      <c r="B149" s="334" t="s">
        <v>696</v>
      </c>
      <c r="C149" s="502" t="s">
        <v>694</v>
      </c>
      <c r="D149" s="502"/>
      <c r="E149" s="502"/>
      <c r="F149" s="336" t="s">
        <v>488</v>
      </c>
      <c r="G149" s="336" t="s">
        <v>695</v>
      </c>
      <c r="H149" s="336"/>
      <c r="I149" s="336" t="s">
        <v>695</v>
      </c>
      <c r="J149" s="337"/>
      <c r="K149" s="336"/>
      <c r="L149" s="337">
        <v>166.22</v>
      </c>
      <c r="M149" s="336"/>
      <c r="N149" s="338">
        <v>3241</v>
      </c>
      <c r="V149" s="326"/>
      <c r="W149" s="332"/>
      <c r="Z149" s="300" t="s">
        <v>694</v>
      </c>
      <c r="AB149" s="332"/>
    </row>
    <row r="150" spans="1:28" s="297" customFormat="1" ht="33.75" x14ac:dyDescent="0.2">
      <c r="A150" s="335"/>
      <c r="B150" s="334" t="s">
        <v>693</v>
      </c>
      <c r="C150" s="502" t="s">
        <v>692</v>
      </c>
      <c r="D150" s="502"/>
      <c r="E150" s="502"/>
      <c r="F150" s="336" t="s">
        <v>488</v>
      </c>
      <c r="G150" s="336" t="s">
        <v>584</v>
      </c>
      <c r="H150" s="336"/>
      <c r="I150" s="336" t="s">
        <v>584</v>
      </c>
      <c r="J150" s="337"/>
      <c r="K150" s="336"/>
      <c r="L150" s="337">
        <v>96.83</v>
      </c>
      <c r="M150" s="336"/>
      <c r="N150" s="338">
        <v>1888</v>
      </c>
      <c r="V150" s="326"/>
      <c r="W150" s="332"/>
      <c r="Z150" s="300" t="s">
        <v>692</v>
      </c>
      <c r="AB150" s="332"/>
    </row>
    <row r="151" spans="1:28" s="297" customFormat="1" ht="12" x14ac:dyDescent="0.2">
      <c r="A151" s="342"/>
      <c r="B151" s="343"/>
      <c r="C151" s="504" t="s">
        <v>521</v>
      </c>
      <c r="D151" s="504"/>
      <c r="E151" s="504"/>
      <c r="F151" s="329"/>
      <c r="G151" s="329"/>
      <c r="H151" s="329"/>
      <c r="I151" s="329"/>
      <c r="J151" s="330"/>
      <c r="K151" s="329"/>
      <c r="L151" s="330">
        <v>485.85</v>
      </c>
      <c r="M151" s="339"/>
      <c r="N151" s="331">
        <v>8759</v>
      </c>
      <c r="V151" s="326"/>
      <c r="W151" s="332"/>
      <c r="AB151" s="332" t="s">
        <v>521</v>
      </c>
    </row>
    <row r="152" spans="1:28" s="297" customFormat="1" ht="22.5" x14ac:dyDescent="0.2">
      <c r="A152" s="327" t="s">
        <v>70</v>
      </c>
      <c r="B152" s="328" t="s">
        <v>708</v>
      </c>
      <c r="C152" s="504" t="s">
        <v>707</v>
      </c>
      <c r="D152" s="504"/>
      <c r="E152" s="504"/>
      <c r="F152" s="329" t="s">
        <v>702</v>
      </c>
      <c r="G152" s="329"/>
      <c r="H152" s="329"/>
      <c r="I152" s="329" t="s">
        <v>63</v>
      </c>
      <c r="J152" s="330"/>
      <c r="K152" s="329"/>
      <c r="L152" s="330"/>
      <c r="M152" s="329"/>
      <c r="N152" s="331"/>
      <c r="V152" s="326"/>
      <c r="W152" s="332" t="s">
        <v>707</v>
      </c>
      <c r="AB152" s="332"/>
    </row>
    <row r="153" spans="1:28" s="297" customFormat="1" ht="12" x14ac:dyDescent="0.2">
      <c r="A153" s="335"/>
      <c r="B153" s="334" t="s">
        <v>65</v>
      </c>
      <c r="C153" s="502" t="s">
        <v>535</v>
      </c>
      <c r="D153" s="502"/>
      <c r="E153" s="502"/>
      <c r="F153" s="336"/>
      <c r="G153" s="336"/>
      <c r="H153" s="336"/>
      <c r="I153" s="336"/>
      <c r="J153" s="337">
        <v>102.9</v>
      </c>
      <c r="K153" s="336"/>
      <c r="L153" s="337">
        <v>205.8</v>
      </c>
      <c r="M153" s="336" t="s">
        <v>605</v>
      </c>
      <c r="N153" s="338">
        <v>4013</v>
      </c>
      <c r="V153" s="326"/>
      <c r="W153" s="332"/>
      <c r="Y153" s="300" t="s">
        <v>535</v>
      </c>
      <c r="AB153" s="332"/>
    </row>
    <row r="154" spans="1:28" s="297" customFormat="1" ht="12" x14ac:dyDescent="0.2">
      <c r="A154" s="335"/>
      <c r="B154" s="334" t="s">
        <v>63</v>
      </c>
      <c r="C154" s="502" t="s">
        <v>534</v>
      </c>
      <c r="D154" s="502"/>
      <c r="E154" s="502"/>
      <c r="F154" s="336"/>
      <c r="G154" s="336"/>
      <c r="H154" s="336"/>
      <c r="I154" s="336"/>
      <c r="J154" s="337">
        <v>111.87</v>
      </c>
      <c r="K154" s="336"/>
      <c r="L154" s="337">
        <v>223.74</v>
      </c>
      <c r="M154" s="336" t="s">
        <v>935</v>
      </c>
      <c r="N154" s="338">
        <v>1761</v>
      </c>
      <c r="V154" s="326"/>
      <c r="W154" s="332"/>
      <c r="Y154" s="300" t="s">
        <v>534</v>
      </c>
      <c r="AB154" s="332"/>
    </row>
    <row r="155" spans="1:28" s="297" customFormat="1" ht="12" x14ac:dyDescent="0.2">
      <c r="A155" s="335"/>
      <c r="B155" s="334" t="s">
        <v>62</v>
      </c>
      <c r="C155" s="502" t="s">
        <v>545</v>
      </c>
      <c r="D155" s="502"/>
      <c r="E155" s="502"/>
      <c r="F155" s="336"/>
      <c r="G155" s="336"/>
      <c r="H155" s="336"/>
      <c r="I155" s="336"/>
      <c r="J155" s="337">
        <v>10.78</v>
      </c>
      <c r="K155" s="336"/>
      <c r="L155" s="337">
        <v>21.56</v>
      </c>
      <c r="M155" s="336" t="s">
        <v>605</v>
      </c>
      <c r="N155" s="338">
        <v>420</v>
      </c>
      <c r="V155" s="326"/>
      <c r="W155" s="332"/>
      <c r="Y155" s="300" t="s">
        <v>545</v>
      </c>
      <c r="AB155" s="332"/>
    </row>
    <row r="156" spans="1:28" s="297" customFormat="1" ht="12" x14ac:dyDescent="0.2">
      <c r="A156" s="335"/>
      <c r="B156" s="334" t="s">
        <v>61</v>
      </c>
      <c r="C156" s="502" t="s">
        <v>649</v>
      </c>
      <c r="D156" s="502"/>
      <c r="E156" s="502"/>
      <c r="F156" s="336"/>
      <c r="G156" s="336"/>
      <c r="H156" s="336"/>
      <c r="I156" s="336"/>
      <c r="J156" s="337">
        <v>2.75</v>
      </c>
      <c r="K156" s="336"/>
      <c r="L156" s="337">
        <v>5.5</v>
      </c>
      <c r="M156" s="336" t="s">
        <v>936</v>
      </c>
      <c r="N156" s="338">
        <v>30</v>
      </c>
      <c r="V156" s="326"/>
      <c r="W156" s="332"/>
      <c r="Y156" s="300" t="s">
        <v>649</v>
      </c>
      <c r="AB156" s="332"/>
    </row>
    <row r="157" spans="1:28" s="297" customFormat="1" ht="12" x14ac:dyDescent="0.2">
      <c r="A157" s="335"/>
      <c r="B157" s="334"/>
      <c r="C157" s="502" t="s">
        <v>530</v>
      </c>
      <c r="D157" s="502"/>
      <c r="E157" s="502"/>
      <c r="F157" s="336" t="s">
        <v>533</v>
      </c>
      <c r="G157" s="336" t="s">
        <v>706</v>
      </c>
      <c r="H157" s="336"/>
      <c r="I157" s="336" t="s">
        <v>951</v>
      </c>
      <c r="J157" s="337"/>
      <c r="K157" s="336"/>
      <c r="L157" s="337"/>
      <c r="M157" s="336"/>
      <c r="N157" s="338"/>
      <c r="V157" s="326"/>
      <c r="W157" s="332"/>
      <c r="Z157" s="300" t="s">
        <v>530</v>
      </c>
      <c r="AB157" s="332"/>
    </row>
    <row r="158" spans="1:28" s="297" customFormat="1" ht="12" x14ac:dyDescent="0.2">
      <c r="A158" s="335"/>
      <c r="B158" s="334"/>
      <c r="C158" s="502" t="s">
        <v>540</v>
      </c>
      <c r="D158" s="502"/>
      <c r="E158" s="502"/>
      <c r="F158" s="336" t="s">
        <v>533</v>
      </c>
      <c r="G158" s="336" t="s">
        <v>705</v>
      </c>
      <c r="H158" s="336"/>
      <c r="I158" s="336" t="s">
        <v>952</v>
      </c>
      <c r="J158" s="337"/>
      <c r="K158" s="336"/>
      <c r="L158" s="337"/>
      <c r="M158" s="336"/>
      <c r="N158" s="338"/>
      <c r="V158" s="326"/>
      <c r="W158" s="332"/>
      <c r="Z158" s="300" t="s">
        <v>540</v>
      </c>
      <c r="AB158" s="332"/>
    </row>
    <row r="159" spans="1:28" s="297" customFormat="1" ht="12" x14ac:dyDescent="0.2">
      <c r="A159" s="335"/>
      <c r="B159" s="334"/>
      <c r="C159" s="505" t="s">
        <v>529</v>
      </c>
      <c r="D159" s="505"/>
      <c r="E159" s="505"/>
      <c r="F159" s="339"/>
      <c r="G159" s="339"/>
      <c r="H159" s="339"/>
      <c r="I159" s="339"/>
      <c r="J159" s="340">
        <v>217.52</v>
      </c>
      <c r="K159" s="339"/>
      <c r="L159" s="340">
        <v>435.04</v>
      </c>
      <c r="M159" s="339"/>
      <c r="N159" s="341"/>
      <c r="V159" s="326"/>
      <c r="W159" s="332"/>
      <c r="AA159" s="300" t="s">
        <v>529</v>
      </c>
      <c r="AB159" s="332"/>
    </row>
    <row r="160" spans="1:28" s="297" customFormat="1" ht="12" x14ac:dyDescent="0.2">
      <c r="A160" s="335"/>
      <c r="B160" s="334"/>
      <c r="C160" s="502" t="s">
        <v>528</v>
      </c>
      <c r="D160" s="502"/>
      <c r="E160" s="502"/>
      <c r="F160" s="336"/>
      <c r="G160" s="336"/>
      <c r="H160" s="336"/>
      <c r="I160" s="336"/>
      <c r="J160" s="337"/>
      <c r="K160" s="336"/>
      <c r="L160" s="337">
        <v>227.36</v>
      </c>
      <c r="M160" s="336"/>
      <c r="N160" s="338">
        <v>4433</v>
      </c>
      <c r="V160" s="326"/>
      <c r="W160" s="332"/>
      <c r="Z160" s="300" t="s">
        <v>528</v>
      </c>
      <c r="AB160" s="332"/>
    </row>
    <row r="161" spans="1:28" s="297" customFormat="1" ht="33.75" x14ac:dyDescent="0.2">
      <c r="A161" s="335"/>
      <c r="B161" s="334" t="s">
        <v>696</v>
      </c>
      <c r="C161" s="502" t="s">
        <v>694</v>
      </c>
      <c r="D161" s="502"/>
      <c r="E161" s="502"/>
      <c r="F161" s="336" t="s">
        <v>488</v>
      </c>
      <c r="G161" s="336" t="s">
        <v>695</v>
      </c>
      <c r="H161" s="336"/>
      <c r="I161" s="336" t="s">
        <v>695</v>
      </c>
      <c r="J161" s="337"/>
      <c r="K161" s="336"/>
      <c r="L161" s="337">
        <v>234.18</v>
      </c>
      <c r="M161" s="336"/>
      <c r="N161" s="338">
        <v>4566</v>
      </c>
      <c r="V161" s="326"/>
      <c r="W161" s="332"/>
      <c r="Z161" s="300" t="s">
        <v>694</v>
      </c>
      <c r="AB161" s="332"/>
    </row>
    <row r="162" spans="1:28" s="297" customFormat="1" ht="33.75" x14ac:dyDescent="0.2">
      <c r="A162" s="335"/>
      <c r="B162" s="334" t="s">
        <v>693</v>
      </c>
      <c r="C162" s="502" t="s">
        <v>692</v>
      </c>
      <c r="D162" s="502"/>
      <c r="E162" s="502"/>
      <c r="F162" s="336" t="s">
        <v>488</v>
      </c>
      <c r="G162" s="336" t="s">
        <v>584</v>
      </c>
      <c r="H162" s="336"/>
      <c r="I162" s="336" t="s">
        <v>584</v>
      </c>
      <c r="J162" s="337"/>
      <c r="K162" s="336"/>
      <c r="L162" s="337">
        <v>136.41999999999999</v>
      </c>
      <c r="M162" s="336"/>
      <c r="N162" s="338">
        <v>2660</v>
      </c>
      <c r="V162" s="326"/>
      <c r="W162" s="332"/>
      <c r="Z162" s="300" t="s">
        <v>692</v>
      </c>
      <c r="AB162" s="332"/>
    </row>
    <row r="163" spans="1:28" s="297" customFormat="1" ht="12" x14ac:dyDescent="0.2">
      <c r="A163" s="342"/>
      <c r="B163" s="343"/>
      <c r="C163" s="504" t="s">
        <v>521</v>
      </c>
      <c r="D163" s="504"/>
      <c r="E163" s="504"/>
      <c r="F163" s="329"/>
      <c r="G163" s="329"/>
      <c r="H163" s="329"/>
      <c r="I163" s="329"/>
      <c r="J163" s="330"/>
      <c r="K163" s="329"/>
      <c r="L163" s="330">
        <v>805.64</v>
      </c>
      <c r="M163" s="339"/>
      <c r="N163" s="331">
        <v>13030</v>
      </c>
      <c r="V163" s="326"/>
      <c r="W163" s="332"/>
      <c r="AB163" s="332" t="s">
        <v>521</v>
      </c>
    </row>
    <row r="164" spans="1:28" s="297" customFormat="1" ht="22.5" x14ac:dyDescent="0.2">
      <c r="A164" s="327" t="s">
        <v>69</v>
      </c>
      <c r="B164" s="328" t="s">
        <v>703</v>
      </c>
      <c r="C164" s="504" t="s">
        <v>704</v>
      </c>
      <c r="D164" s="504"/>
      <c r="E164" s="504"/>
      <c r="F164" s="329" t="s">
        <v>702</v>
      </c>
      <c r="G164" s="329"/>
      <c r="H164" s="329"/>
      <c r="I164" s="329" t="s">
        <v>953</v>
      </c>
      <c r="J164" s="330"/>
      <c r="K164" s="329"/>
      <c r="L164" s="330"/>
      <c r="M164" s="329"/>
      <c r="N164" s="331"/>
      <c r="V164" s="326"/>
      <c r="W164" s="332" t="s">
        <v>704</v>
      </c>
      <c r="AB164" s="332"/>
    </row>
    <row r="165" spans="1:28" s="297" customFormat="1" ht="12" x14ac:dyDescent="0.2">
      <c r="A165" s="335"/>
      <c r="B165" s="334" t="s">
        <v>65</v>
      </c>
      <c r="C165" s="502" t="s">
        <v>535</v>
      </c>
      <c r="D165" s="502"/>
      <c r="E165" s="502"/>
      <c r="F165" s="336"/>
      <c r="G165" s="336"/>
      <c r="H165" s="336"/>
      <c r="I165" s="336"/>
      <c r="J165" s="337">
        <v>48.05</v>
      </c>
      <c r="K165" s="336"/>
      <c r="L165" s="337">
        <v>5862.1</v>
      </c>
      <c r="M165" s="336" t="s">
        <v>605</v>
      </c>
      <c r="N165" s="338">
        <v>114311</v>
      </c>
      <c r="V165" s="326"/>
      <c r="W165" s="332"/>
      <c r="Y165" s="300" t="s">
        <v>535</v>
      </c>
      <c r="AB165" s="332"/>
    </row>
    <row r="166" spans="1:28" s="297" customFormat="1" ht="12" x14ac:dyDescent="0.2">
      <c r="A166" s="335"/>
      <c r="B166" s="334" t="s">
        <v>63</v>
      </c>
      <c r="C166" s="502" t="s">
        <v>534</v>
      </c>
      <c r="D166" s="502"/>
      <c r="E166" s="502"/>
      <c r="F166" s="336"/>
      <c r="G166" s="336"/>
      <c r="H166" s="336"/>
      <c r="I166" s="336"/>
      <c r="J166" s="337">
        <v>110.89</v>
      </c>
      <c r="K166" s="336"/>
      <c r="L166" s="337">
        <v>13528.58</v>
      </c>
      <c r="M166" s="336" t="s">
        <v>935</v>
      </c>
      <c r="N166" s="338">
        <v>106470</v>
      </c>
      <c r="V166" s="326"/>
      <c r="W166" s="332"/>
      <c r="Y166" s="300" t="s">
        <v>534</v>
      </c>
      <c r="AB166" s="332"/>
    </row>
    <row r="167" spans="1:28" s="297" customFormat="1" ht="12" x14ac:dyDescent="0.2">
      <c r="A167" s="335"/>
      <c r="B167" s="334" t="s">
        <v>62</v>
      </c>
      <c r="C167" s="502" t="s">
        <v>545</v>
      </c>
      <c r="D167" s="502"/>
      <c r="E167" s="502"/>
      <c r="F167" s="336"/>
      <c r="G167" s="336"/>
      <c r="H167" s="336"/>
      <c r="I167" s="336"/>
      <c r="J167" s="337">
        <v>11.8</v>
      </c>
      <c r="K167" s="336"/>
      <c r="L167" s="337">
        <v>1439.6</v>
      </c>
      <c r="M167" s="336" t="s">
        <v>605</v>
      </c>
      <c r="N167" s="338">
        <v>28072</v>
      </c>
      <c r="V167" s="326"/>
      <c r="W167" s="332"/>
      <c r="Y167" s="300" t="s">
        <v>545</v>
      </c>
      <c r="AB167" s="332"/>
    </row>
    <row r="168" spans="1:28" s="297" customFormat="1" ht="12" x14ac:dyDescent="0.2">
      <c r="A168" s="335"/>
      <c r="B168" s="334" t="s">
        <v>61</v>
      </c>
      <c r="C168" s="502" t="s">
        <v>649</v>
      </c>
      <c r="D168" s="502"/>
      <c r="E168" s="502"/>
      <c r="F168" s="336"/>
      <c r="G168" s="336"/>
      <c r="H168" s="336"/>
      <c r="I168" s="336"/>
      <c r="J168" s="337">
        <v>3.35</v>
      </c>
      <c r="K168" s="336"/>
      <c r="L168" s="337">
        <v>408.7</v>
      </c>
      <c r="M168" s="336" t="s">
        <v>936</v>
      </c>
      <c r="N168" s="338">
        <v>2236</v>
      </c>
      <c r="V168" s="326"/>
      <c r="W168" s="332"/>
      <c r="Y168" s="300" t="s">
        <v>649</v>
      </c>
      <c r="AB168" s="332"/>
    </row>
    <row r="169" spans="1:28" s="297" customFormat="1" ht="12" x14ac:dyDescent="0.2">
      <c r="A169" s="335"/>
      <c r="B169" s="334"/>
      <c r="C169" s="502" t="s">
        <v>530</v>
      </c>
      <c r="D169" s="502"/>
      <c r="E169" s="502"/>
      <c r="F169" s="336" t="s">
        <v>533</v>
      </c>
      <c r="G169" s="336" t="s">
        <v>700</v>
      </c>
      <c r="H169" s="336"/>
      <c r="I169" s="336" t="s">
        <v>954</v>
      </c>
      <c r="J169" s="337"/>
      <c r="K169" s="336"/>
      <c r="L169" s="337"/>
      <c r="M169" s="336"/>
      <c r="N169" s="338"/>
      <c r="V169" s="326"/>
      <c r="W169" s="332"/>
      <c r="Z169" s="300" t="s">
        <v>530</v>
      </c>
      <c r="AB169" s="332"/>
    </row>
    <row r="170" spans="1:28" s="297" customFormat="1" ht="12" x14ac:dyDescent="0.2">
      <c r="A170" s="335"/>
      <c r="B170" s="334"/>
      <c r="C170" s="502" t="s">
        <v>540</v>
      </c>
      <c r="D170" s="502"/>
      <c r="E170" s="502"/>
      <c r="F170" s="336" t="s">
        <v>533</v>
      </c>
      <c r="G170" s="336" t="s">
        <v>698</v>
      </c>
      <c r="H170" s="336"/>
      <c r="I170" s="336" t="s">
        <v>955</v>
      </c>
      <c r="J170" s="337"/>
      <c r="K170" s="336"/>
      <c r="L170" s="337"/>
      <c r="M170" s="336"/>
      <c r="N170" s="338"/>
      <c r="V170" s="326"/>
      <c r="W170" s="332"/>
      <c r="Z170" s="300" t="s">
        <v>540</v>
      </c>
      <c r="AB170" s="332"/>
    </row>
    <row r="171" spans="1:28" s="297" customFormat="1" ht="12" x14ac:dyDescent="0.2">
      <c r="A171" s="335"/>
      <c r="B171" s="334"/>
      <c r="C171" s="505" t="s">
        <v>529</v>
      </c>
      <c r="D171" s="505"/>
      <c r="E171" s="505"/>
      <c r="F171" s="339"/>
      <c r="G171" s="339"/>
      <c r="H171" s="339"/>
      <c r="I171" s="339"/>
      <c r="J171" s="340">
        <v>162.29</v>
      </c>
      <c r="K171" s="339"/>
      <c r="L171" s="340">
        <v>19799.38</v>
      </c>
      <c r="M171" s="339"/>
      <c r="N171" s="341"/>
      <c r="V171" s="326"/>
      <c r="W171" s="332"/>
      <c r="AA171" s="300" t="s">
        <v>529</v>
      </c>
      <c r="AB171" s="332"/>
    </row>
    <row r="172" spans="1:28" s="297" customFormat="1" ht="12" x14ac:dyDescent="0.2">
      <c r="A172" s="335"/>
      <c r="B172" s="334"/>
      <c r="C172" s="502" t="s">
        <v>528</v>
      </c>
      <c r="D172" s="502"/>
      <c r="E172" s="502"/>
      <c r="F172" s="336"/>
      <c r="G172" s="336"/>
      <c r="H172" s="336"/>
      <c r="I172" s="336"/>
      <c r="J172" s="337"/>
      <c r="K172" s="336"/>
      <c r="L172" s="337">
        <v>7301.7</v>
      </c>
      <c r="M172" s="336"/>
      <c r="N172" s="338">
        <v>142383</v>
      </c>
      <c r="V172" s="326"/>
      <c r="W172" s="332"/>
      <c r="Z172" s="300" t="s">
        <v>528</v>
      </c>
      <c r="AB172" s="332"/>
    </row>
    <row r="173" spans="1:28" s="297" customFormat="1" ht="33.75" x14ac:dyDescent="0.2">
      <c r="A173" s="335"/>
      <c r="B173" s="334" t="s">
        <v>696</v>
      </c>
      <c r="C173" s="502" t="s">
        <v>694</v>
      </c>
      <c r="D173" s="502"/>
      <c r="E173" s="502"/>
      <c r="F173" s="336" t="s">
        <v>488</v>
      </c>
      <c r="G173" s="336" t="s">
        <v>695</v>
      </c>
      <c r="H173" s="336"/>
      <c r="I173" s="336" t="s">
        <v>695</v>
      </c>
      <c r="J173" s="337"/>
      <c r="K173" s="336"/>
      <c r="L173" s="337">
        <v>7520.75</v>
      </c>
      <c r="M173" s="336"/>
      <c r="N173" s="338">
        <v>146654</v>
      </c>
      <c r="V173" s="326"/>
      <c r="W173" s="332"/>
      <c r="Z173" s="300" t="s">
        <v>694</v>
      </c>
      <c r="AB173" s="332"/>
    </row>
    <row r="174" spans="1:28" s="297" customFormat="1" ht="33.75" x14ac:dyDescent="0.2">
      <c r="A174" s="335"/>
      <c r="B174" s="334" t="s">
        <v>693</v>
      </c>
      <c r="C174" s="502" t="s">
        <v>692</v>
      </c>
      <c r="D174" s="502"/>
      <c r="E174" s="502"/>
      <c r="F174" s="336" t="s">
        <v>488</v>
      </c>
      <c r="G174" s="336" t="s">
        <v>584</v>
      </c>
      <c r="H174" s="336"/>
      <c r="I174" s="336" t="s">
        <v>584</v>
      </c>
      <c r="J174" s="337"/>
      <c r="K174" s="336"/>
      <c r="L174" s="337">
        <v>4381.0200000000004</v>
      </c>
      <c r="M174" s="336"/>
      <c r="N174" s="338">
        <v>85430</v>
      </c>
      <c r="V174" s="326"/>
      <c r="W174" s="332"/>
      <c r="Z174" s="300" t="s">
        <v>692</v>
      </c>
      <c r="AB174" s="332"/>
    </row>
    <row r="175" spans="1:28" s="297" customFormat="1" ht="12" x14ac:dyDescent="0.2">
      <c r="A175" s="342"/>
      <c r="B175" s="343"/>
      <c r="C175" s="504" t="s">
        <v>521</v>
      </c>
      <c r="D175" s="504"/>
      <c r="E175" s="504"/>
      <c r="F175" s="329"/>
      <c r="G175" s="329"/>
      <c r="H175" s="329"/>
      <c r="I175" s="329"/>
      <c r="J175" s="330"/>
      <c r="K175" s="329"/>
      <c r="L175" s="330">
        <v>31701.15</v>
      </c>
      <c r="M175" s="339"/>
      <c r="N175" s="331">
        <v>455101</v>
      </c>
      <c r="V175" s="326"/>
      <c r="W175" s="332"/>
      <c r="AB175" s="332" t="s">
        <v>521</v>
      </c>
    </row>
    <row r="176" spans="1:28" s="297" customFormat="1" ht="22.5" x14ac:dyDescent="0.2">
      <c r="A176" s="327" t="s">
        <v>365</v>
      </c>
      <c r="B176" s="328" t="s">
        <v>703</v>
      </c>
      <c r="C176" s="504" t="s">
        <v>701</v>
      </c>
      <c r="D176" s="504"/>
      <c r="E176" s="504"/>
      <c r="F176" s="329" t="s">
        <v>702</v>
      </c>
      <c r="G176" s="329"/>
      <c r="H176" s="329"/>
      <c r="I176" s="329" t="s">
        <v>63</v>
      </c>
      <c r="J176" s="330"/>
      <c r="K176" s="329"/>
      <c r="L176" s="330"/>
      <c r="M176" s="329"/>
      <c r="N176" s="331"/>
      <c r="V176" s="326"/>
      <c r="W176" s="332" t="s">
        <v>701</v>
      </c>
      <c r="AB176" s="332"/>
    </row>
    <row r="177" spans="1:30" s="297" customFormat="1" ht="12" x14ac:dyDescent="0.2">
      <c r="A177" s="335"/>
      <c r="B177" s="334" t="s">
        <v>65</v>
      </c>
      <c r="C177" s="502" t="s">
        <v>535</v>
      </c>
      <c r="D177" s="502"/>
      <c r="E177" s="502"/>
      <c r="F177" s="336"/>
      <c r="G177" s="336"/>
      <c r="H177" s="336"/>
      <c r="I177" s="336"/>
      <c r="J177" s="337">
        <v>48.05</v>
      </c>
      <c r="K177" s="336"/>
      <c r="L177" s="337">
        <v>96.1</v>
      </c>
      <c r="M177" s="336" t="s">
        <v>605</v>
      </c>
      <c r="N177" s="338">
        <v>1874</v>
      </c>
      <c r="V177" s="326"/>
      <c r="W177" s="332"/>
      <c r="Y177" s="300" t="s">
        <v>535</v>
      </c>
      <c r="AB177" s="332"/>
    </row>
    <row r="178" spans="1:30" s="297" customFormat="1" ht="12" x14ac:dyDescent="0.2">
      <c r="A178" s="335"/>
      <c r="B178" s="334" t="s">
        <v>63</v>
      </c>
      <c r="C178" s="502" t="s">
        <v>534</v>
      </c>
      <c r="D178" s="502"/>
      <c r="E178" s="502"/>
      <c r="F178" s="336"/>
      <c r="G178" s="336"/>
      <c r="H178" s="336"/>
      <c r="I178" s="336"/>
      <c r="J178" s="337">
        <v>110.89</v>
      </c>
      <c r="K178" s="336"/>
      <c r="L178" s="337">
        <v>221.78</v>
      </c>
      <c r="M178" s="336" t="s">
        <v>935</v>
      </c>
      <c r="N178" s="338">
        <v>1745</v>
      </c>
      <c r="V178" s="326"/>
      <c r="W178" s="332"/>
      <c r="Y178" s="300" t="s">
        <v>534</v>
      </c>
      <c r="AB178" s="332"/>
    </row>
    <row r="179" spans="1:30" s="297" customFormat="1" ht="12" x14ac:dyDescent="0.2">
      <c r="A179" s="335"/>
      <c r="B179" s="334" t="s">
        <v>62</v>
      </c>
      <c r="C179" s="502" t="s">
        <v>545</v>
      </c>
      <c r="D179" s="502"/>
      <c r="E179" s="502"/>
      <c r="F179" s="336"/>
      <c r="G179" s="336"/>
      <c r="H179" s="336"/>
      <c r="I179" s="336"/>
      <c r="J179" s="337">
        <v>11.8</v>
      </c>
      <c r="K179" s="336"/>
      <c r="L179" s="337">
        <v>23.6</v>
      </c>
      <c r="M179" s="336" t="s">
        <v>605</v>
      </c>
      <c r="N179" s="338">
        <v>460</v>
      </c>
      <c r="V179" s="326"/>
      <c r="W179" s="332"/>
      <c r="Y179" s="300" t="s">
        <v>545</v>
      </c>
      <c r="AB179" s="332"/>
    </row>
    <row r="180" spans="1:30" s="297" customFormat="1" ht="12" x14ac:dyDescent="0.2">
      <c r="A180" s="335"/>
      <c r="B180" s="334" t="s">
        <v>61</v>
      </c>
      <c r="C180" s="502" t="s">
        <v>649</v>
      </c>
      <c r="D180" s="502"/>
      <c r="E180" s="502"/>
      <c r="F180" s="336"/>
      <c r="G180" s="336"/>
      <c r="H180" s="336"/>
      <c r="I180" s="336"/>
      <c r="J180" s="337">
        <v>3.35</v>
      </c>
      <c r="K180" s="336"/>
      <c r="L180" s="337">
        <v>6.7</v>
      </c>
      <c r="M180" s="336" t="s">
        <v>936</v>
      </c>
      <c r="N180" s="338">
        <v>37</v>
      </c>
      <c r="V180" s="326"/>
      <c r="W180" s="332"/>
      <c r="Y180" s="300" t="s">
        <v>649</v>
      </c>
      <c r="AB180" s="332"/>
    </row>
    <row r="181" spans="1:30" s="297" customFormat="1" ht="12" x14ac:dyDescent="0.2">
      <c r="A181" s="335"/>
      <c r="B181" s="334"/>
      <c r="C181" s="502" t="s">
        <v>530</v>
      </c>
      <c r="D181" s="502"/>
      <c r="E181" s="502"/>
      <c r="F181" s="336" t="s">
        <v>533</v>
      </c>
      <c r="G181" s="336" t="s">
        <v>700</v>
      </c>
      <c r="H181" s="336"/>
      <c r="I181" s="336" t="s">
        <v>699</v>
      </c>
      <c r="J181" s="337"/>
      <c r="K181" s="336"/>
      <c r="L181" s="337"/>
      <c r="M181" s="336"/>
      <c r="N181" s="338"/>
      <c r="V181" s="326"/>
      <c r="W181" s="332"/>
      <c r="Z181" s="300" t="s">
        <v>530</v>
      </c>
      <c r="AB181" s="332"/>
    </row>
    <row r="182" spans="1:30" s="297" customFormat="1" ht="12" x14ac:dyDescent="0.2">
      <c r="A182" s="335"/>
      <c r="B182" s="334"/>
      <c r="C182" s="502" t="s">
        <v>540</v>
      </c>
      <c r="D182" s="502"/>
      <c r="E182" s="502"/>
      <c r="F182" s="336" t="s">
        <v>533</v>
      </c>
      <c r="G182" s="336" t="s">
        <v>698</v>
      </c>
      <c r="H182" s="336"/>
      <c r="I182" s="336" t="s">
        <v>697</v>
      </c>
      <c r="J182" s="337"/>
      <c r="K182" s="336"/>
      <c r="L182" s="337"/>
      <c r="M182" s="336"/>
      <c r="N182" s="338"/>
      <c r="V182" s="326"/>
      <c r="W182" s="332"/>
      <c r="Z182" s="300" t="s">
        <v>540</v>
      </c>
      <c r="AB182" s="332"/>
    </row>
    <row r="183" spans="1:30" s="297" customFormat="1" ht="12" x14ac:dyDescent="0.2">
      <c r="A183" s="335"/>
      <c r="B183" s="334"/>
      <c r="C183" s="505" t="s">
        <v>529</v>
      </c>
      <c r="D183" s="505"/>
      <c r="E183" s="505"/>
      <c r="F183" s="339"/>
      <c r="G183" s="339"/>
      <c r="H183" s="339"/>
      <c r="I183" s="339"/>
      <c r="J183" s="340">
        <v>162.29</v>
      </c>
      <c r="K183" s="339"/>
      <c r="L183" s="340">
        <v>324.58</v>
      </c>
      <c r="M183" s="339"/>
      <c r="N183" s="341"/>
      <c r="V183" s="326"/>
      <c r="W183" s="332"/>
      <c r="AA183" s="300" t="s">
        <v>529</v>
      </c>
      <c r="AB183" s="332"/>
    </row>
    <row r="184" spans="1:30" s="297" customFormat="1" ht="12" x14ac:dyDescent="0.2">
      <c r="A184" s="335"/>
      <c r="B184" s="334"/>
      <c r="C184" s="502" t="s">
        <v>528</v>
      </c>
      <c r="D184" s="502"/>
      <c r="E184" s="502"/>
      <c r="F184" s="336"/>
      <c r="G184" s="336"/>
      <c r="H184" s="336"/>
      <c r="I184" s="336"/>
      <c r="J184" s="337"/>
      <c r="K184" s="336"/>
      <c r="L184" s="337">
        <v>119.7</v>
      </c>
      <c r="M184" s="336"/>
      <c r="N184" s="338">
        <v>2334</v>
      </c>
      <c r="V184" s="326"/>
      <c r="W184" s="332"/>
      <c r="Z184" s="300" t="s">
        <v>528</v>
      </c>
      <c r="AB184" s="332"/>
    </row>
    <row r="185" spans="1:30" s="297" customFormat="1" ht="33.75" x14ac:dyDescent="0.2">
      <c r="A185" s="335"/>
      <c r="B185" s="334" t="s">
        <v>696</v>
      </c>
      <c r="C185" s="502" t="s">
        <v>694</v>
      </c>
      <c r="D185" s="502"/>
      <c r="E185" s="502"/>
      <c r="F185" s="336" t="s">
        <v>488</v>
      </c>
      <c r="G185" s="336" t="s">
        <v>695</v>
      </c>
      <c r="H185" s="336"/>
      <c r="I185" s="336" t="s">
        <v>695</v>
      </c>
      <c r="J185" s="337"/>
      <c r="K185" s="336"/>
      <c r="L185" s="337">
        <v>123.29</v>
      </c>
      <c r="M185" s="336"/>
      <c r="N185" s="338">
        <v>2404</v>
      </c>
      <c r="V185" s="326"/>
      <c r="W185" s="332"/>
      <c r="Z185" s="300" t="s">
        <v>694</v>
      </c>
      <c r="AB185" s="332"/>
    </row>
    <row r="186" spans="1:30" s="297" customFormat="1" ht="33.75" x14ac:dyDescent="0.2">
      <c r="A186" s="335"/>
      <c r="B186" s="334" t="s">
        <v>693</v>
      </c>
      <c r="C186" s="502" t="s">
        <v>692</v>
      </c>
      <c r="D186" s="502"/>
      <c r="E186" s="502"/>
      <c r="F186" s="336" t="s">
        <v>488</v>
      </c>
      <c r="G186" s="336" t="s">
        <v>584</v>
      </c>
      <c r="H186" s="336"/>
      <c r="I186" s="336" t="s">
        <v>584</v>
      </c>
      <c r="J186" s="337"/>
      <c r="K186" s="336"/>
      <c r="L186" s="337">
        <v>71.819999999999993</v>
      </c>
      <c r="M186" s="336"/>
      <c r="N186" s="338">
        <v>1400</v>
      </c>
      <c r="V186" s="326"/>
      <c r="W186" s="332"/>
      <c r="Z186" s="300" t="s">
        <v>692</v>
      </c>
      <c r="AB186" s="332"/>
    </row>
    <row r="187" spans="1:30" s="297" customFormat="1" ht="12" x14ac:dyDescent="0.2">
      <c r="A187" s="342"/>
      <c r="B187" s="343"/>
      <c r="C187" s="504" t="s">
        <v>521</v>
      </c>
      <c r="D187" s="504"/>
      <c r="E187" s="504"/>
      <c r="F187" s="329"/>
      <c r="G187" s="329"/>
      <c r="H187" s="329"/>
      <c r="I187" s="329"/>
      <c r="J187" s="330"/>
      <c r="K187" s="329"/>
      <c r="L187" s="330">
        <v>519.69000000000005</v>
      </c>
      <c r="M187" s="339"/>
      <c r="N187" s="331">
        <v>7460</v>
      </c>
      <c r="V187" s="326"/>
      <c r="W187" s="332"/>
      <c r="AB187" s="332" t="s">
        <v>521</v>
      </c>
    </row>
    <row r="188" spans="1:30" s="297" customFormat="1" ht="12" x14ac:dyDescent="0.2">
      <c r="A188" s="510" t="s">
        <v>691</v>
      </c>
      <c r="B188" s="511"/>
      <c r="C188" s="511"/>
      <c r="D188" s="511"/>
      <c r="E188" s="511"/>
      <c r="F188" s="511"/>
      <c r="G188" s="511"/>
      <c r="H188" s="511"/>
      <c r="I188" s="511"/>
      <c r="J188" s="511"/>
      <c r="K188" s="511"/>
      <c r="L188" s="511"/>
      <c r="M188" s="511"/>
      <c r="N188" s="512"/>
      <c r="V188" s="326"/>
      <c r="W188" s="332"/>
      <c r="AB188" s="332"/>
      <c r="AD188" s="332" t="s">
        <v>691</v>
      </c>
    </row>
    <row r="189" spans="1:30" s="297" customFormat="1" ht="33.75" x14ac:dyDescent="0.2">
      <c r="A189" s="327" t="s">
        <v>355</v>
      </c>
      <c r="B189" s="328" t="s">
        <v>690</v>
      </c>
      <c r="C189" s="504" t="s">
        <v>689</v>
      </c>
      <c r="D189" s="504"/>
      <c r="E189" s="504"/>
      <c r="F189" s="329" t="s">
        <v>656</v>
      </c>
      <c r="G189" s="329"/>
      <c r="H189" s="329"/>
      <c r="I189" s="329" t="s">
        <v>653</v>
      </c>
      <c r="J189" s="330"/>
      <c r="K189" s="329"/>
      <c r="L189" s="330"/>
      <c r="M189" s="329"/>
      <c r="N189" s="331"/>
      <c r="V189" s="326"/>
      <c r="W189" s="332" t="s">
        <v>689</v>
      </c>
      <c r="AB189" s="332"/>
      <c r="AD189" s="332"/>
    </row>
    <row r="190" spans="1:30" s="297" customFormat="1" ht="12" x14ac:dyDescent="0.2">
      <c r="A190" s="335"/>
      <c r="B190" s="334" t="s">
        <v>65</v>
      </c>
      <c r="C190" s="502" t="s">
        <v>535</v>
      </c>
      <c r="D190" s="502"/>
      <c r="E190" s="502"/>
      <c r="F190" s="336"/>
      <c r="G190" s="336"/>
      <c r="H190" s="336"/>
      <c r="I190" s="336"/>
      <c r="J190" s="337">
        <v>253.26</v>
      </c>
      <c r="K190" s="336"/>
      <c r="L190" s="337">
        <v>50.65</v>
      </c>
      <c r="M190" s="336" t="s">
        <v>605</v>
      </c>
      <c r="N190" s="338">
        <v>988</v>
      </c>
      <c r="V190" s="326"/>
      <c r="W190" s="332"/>
      <c r="Y190" s="300" t="s">
        <v>535</v>
      </c>
      <c r="AB190" s="332"/>
      <c r="AD190" s="332"/>
    </row>
    <row r="191" spans="1:30" s="297" customFormat="1" ht="12" x14ac:dyDescent="0.2">
      <c r="A191" s="335"/>
      <c r="B191" s="334" t="s">
        <v>63</v>
      </c>
      <c r="C191" s="502" t="s">
        <v>534</v>
      </c>
      <c r="D191" s="502"/>
      <c r="E191" s="502"/>
      <c r="F191" s="336"/>
      <c r="G191" s="336"/>
      <c r="H191" s="336"/>
      <c r="I191" s="336"/>
      <c r="J191" s="337">
        <v>86.19</v>
      </c>
      <c r="K191" s="336"/>
      <c r="L191" s="337">
        <v>17.239999999999998</v>
      </c>
      <c r="M191" s="336" t="s">
        <v>935</v>
      </c>
      <c r="N191" s="338">
        <v>136</v>
      </c>
      <c r="V191" s="326"/>
      <c r="W191" s="332"/>
      <c r="Y191" s="300" t="s">
        <v>534</v>
      </c>
      <c r="AB191" s="332"/>
      <c r="AD191" s="332"/>
    </row>
    <row r="192" spans="1:30" s="297" customFormat="1" ht="12" x14ac:dyDescent="0.2">
      <c r="A192" s="335"/>
      <c r="B192" s="334" t="s">
        <v>62</v>
      </c>
      <c r="C192" s="502" t="s">
        <v>545</v>
      </c>
      <c r="D192" s="502"/>
      <c r="E192" s="502"/>
      <c r="F192" s="336"/>
      <c r="G192" s="336"/>
      <c r="H192" s="336"/>
      <c r="I192" s="336"/>
      <c r="J192" s="337">
        <v>4.08</v>
      </c>
      <c r="K192" s="336"/>
      <c r="L192" s="337">
        <v>0.82</v>
      </c>
      <c r="M192" s="336" t="s">
        <v>605</v>
      </c>
      <c r="N192" s="338">
        <v>16</v>
      </c>
      <c r="V192" s="326"/>
      <c r="W192" s="332"/>
      <c r="Y192" s="300" t="s">
        <v>545</v>
      </c>
      <c r="AB192" s="332"/>
      <c r="AD192" s="332"/>
    </row>
    <row r="193" spans="1:30" s="297" customFormat="1" ht="12" x14ac:dyDescent="0.2">
      <c r="A193" s="335"/>
      <c r="B193" s="334" t="s">
        <v>61</v>
      </c>
      <c r="C193" s="502" t="s">
        <v>649</v>
      </c>
      <c r="D193" s="502"/>
      <c r="E193" s="502"/>
      <c r="F193" s="336"/>
      <c r="G193" s="336"/>
      <c r="H193" s="336"/>
      <c r="I193" s="336"/>
      <c r="J193" s="337">
        <v>114.69</v>
      </c>
      <c r="K193" s="336"/>
      <c r="L193" s="337">
        <v>22.94</v>
      </c>
      <c r="M193" s="336" t="s">
        <v>936</v>
      </c>
      <c r="N193" s="338">
        <v>125</v>
      </c>
      <c r="V193" s="326"/>
      <c r="W193" s="332"/>
      <c r="Y193" s="300" t="s">
        <v>649</v>
      </c>
      <c r="AB193" s="332"/>
      <c r="AD193" s="332"/>
    </row>
    <row r="194" spans="1:30" s="297" customFormat="1" ht="12" x14ac:dyDescent="0.2">
      <c r="A194" s="335"/>
      <c r="B194" s="334"/>
      <c r="C194" s="502" t="s">
        <v>530</v>
      </c>
      <c r="D194" s="502"/>
      <c r="E194" s="502"/>
      <c r="F194" s="336" t="s">
        <v>533</v>
      </c>
      <c r="G194" s="336" t="s">
        <v>688</v>
      </c>
      <c r="H194" s="336"/>
      <c r="I194" s="336" t="s">
        <v>687</v>
      </c>
      <c r="J194" s="337"/>
      <c r="K194" s="336"/>
      <c r="L194" s="337"/>
      <c r="M194" s="336"/>
      <c r="N194" s="338"/>
      <c r="V194" s="326"/>
      <c r="W194" s="332"/>
      <c r="Z194" s="300" t="s">
        <v>530</v>
      </c>
      <c r="AB194" s="332"/>
      <c r="AD194" s="332"/>
    </row>
    <row r="195" spans="1:30" s="297" customFormat="1" ht="12" x14ac:dyDescent="0.2">
      <c r="A195" s="335"/>
      <c r="B195" s="334"/>
      <c r="C195" s="502" t="s">
        <v>540</v>
      </c>
      <c r="D195" s="502"/>
      <c r="E195" s="502"/>
      <c r="F195" s="336" t="s">
        <v>533</v>
      </c>
      <c r="G195" s="336" t="s">
        <v>686</v>
      </c>
      <c r="H195" s="336"/>
      <c r="I195" s="336" t="s">
        <v>685</v>
      </c>
      <c r="J195" s="337"/>
      <c r="K195" s="336"/>
      <c r="L195" s="337"/>
      <c r="M195" s="336"/>
      <c r="N195" s="338"/>
      <c r="V195" s="326"/>
      <c r="W195" s="332"/>
      <c r="Z195" s="300" t="s">
        <v>540</v>
      </c>
      <c r="AB195" s="332"/>
      <c r="AD195" s="332"/>
    </row>
    <row r="196" spans="1:30" s="297" customFormat="1" ht="12" x14ac:dyDescent="0.2">
      <c r="A196" s="335"/>
      <c r="B196" s="334"/>
      <c r="C196" s="505" t="s">
        <v>529</v>
      </c>
      <c r="D196" s="505"/>
      <c r="E196" s="505"/>
      <c r="F196" s="339"/>
      <c r="G196" s="339"/>
      <c r="H196" s="339"/>
      <c r="I196" s="339"/>
      <c r="J196" s="340">
        <v>454.14</v>
      </c>
      <c r="K196" s="339"/>
      <c r="L196" s="340">
        <v>90.83</v>
      </c>
      <c r="M196" s="339"/>
      <c r="N196" s="341"/>
      <c r="V196" s="326"/>
      <c r="W196" s="332"/>
      <c r="AA196" s="300" t="s">
        <v>529</v>
      </c>
      <c r="AB196" s="332"/>
      <c r="AD196" s="332"/>
    </row>
    <row r="197" spans="1:30" s="297" customFormat="1" ht="12" x14ac:dyDescent="0.2">
      <c r="A197" s="335"/>
      <c r="B197" s="334"/>
      <c r="C197" s="502" t="s">
        <v>528</v>
      </c>
      <c r="D197" s="502"/>
      <c r="E197" s="502"/>
      <c r="F197" s="336"/>
      <c r="G197" s="336"/>
      <c r="H197" s="336"/>
      <c r="I197" s="336"/>
      <c r="J197" s="337"/>
      <c r="K197" s="336"/>
      <c r="L197" s="337">
        <v>51.47</v>
      </c>
      <c r="M197" s="336"/>
      <c r="N197" s="338">
        <v>1004</v>
      </c>
      <c r="V197" s="326"/>
      <c r="W197" s="332"/>
      <c r="Z197" s="300" t="s">
        <v>528</v>
      </c>
      <c r="AB197" s="332"/>
      <c r="AD197" s="332"/>
    </row>
    <row r="198" spans="1:30" s="297" customFormat="1" ht="33.75" x14ac:dyDescent="0.2">
      <c r="A198" s="335"/>
      <c r="B198" s="334" t="s">
        <v>644</v>
      </c>
      <c r="C198" s="502" t="s">
        <v>642</v>
      </c>
      <c r="D198" s="502"/>
      <c r="E198" s="502"/>
      <c r="F198" s="336" t="s">
        <v>488</v>
      </c>
      <c r="G198" s="336" t="s">
        <v>643</v>
      </c>
      <c r="H198" s="336"/>
      <c r="I198" s="336" t="s">
        <v>643</v>
      </c>
      <c r="J198" s="337"/>
      <c r="K198" s="336"/>
      <c r="L198" s="337">
        <v>49.93</v>
      </c>
      <c r="M198" s="336"/>
      <c r="N198" s="338">
        <v>974</v>
      </c>
      <c r="V198" s="326"/>
      <c r="W198" s="332"/>
      <c r="Z198" s="300" t="s">
        <v>642</v>
      </c>
      <c r="AB198" s="332"/>
      <c r="AD198" s="332"/>
    </row>
    <row r="199" spans="1:30" s="297" customFormat="1" ht="33.75" x14ac:dyDescent="0.2">
      <c r="A199" s="335"/>
      <c r="B199" s="334" t="s">
        <v>641</v>
      </c>
      <c r="C199" s="502" t="s">
        <v>640</v>
      </c>
      <c r="D199" s="502"/>
      <c r="E199" s="502"/>
      <c r="F199" s="336" t="s">
        <v>488</v>
      </c>
      <c r="G199" s="336" t="s">
        <v>596</v>
      </c>
      <c r="H199" s="336"/>
      <c r="I199" s="336" t="s">
        <v>596</v>
      </c>
      <c r="J199" s="337"/>
      <c r="K199" s="336"/>
      <c r="L199" s="337">
        <v>26.25</v>
      </c>
      <c r="M199" s="336"/>
      <c r="N199" s="338">
        <v>512</v>
      </c>
      <c r="V199" s="326"/>
      <c r="W199" s="332"/>
      <c r="Z199" s="300" t="s">
        <v>640</v>
      </c>
      <c r="AB199" s="332"/>
      <c r="AD199" s="332"/>
    </row>
    <row r="200" spans="1:30" s="297" customFormat="1" ht="12" x14ac:dyDescent="0.2">
      <c r="A200" s="342"/>
      <c r="B200" s="343"/>
      <c r="C200" s="504" t="s">
        <v>521</v>
      </c>
      <c r="D200" s="504"/>
      <c r="E200" s="504"/>
      <c r="F200" s="329"/>
      <c r="G200" s="329"/>
      <c r="H200" s="329"/>
      <c r="I200" s="329"/>
      <c r="J200" s="330"/>
      <c r="K200" s="329"/>
      <c r="L200" s="330">
        <v>167.01</v>
      </c>
      <c r="M200" s="339"/>
      <c r="N200" s="331">
        <v>2735</v>
      </c>
      <c r="V200" s="326"/>
      <c r="W200" s="332"/>
      <c r="AB200" s="332" t="s">
        <v>521</v>
      </c>
      <c r="AD200" s="332"/>
    </row>
    <row r="201" spans="1:30" s="297" customFormat="1" ht="22.5" x14ac:dyDescent="0.2">
      <c r="A201" s="327" t="s">
        <v>366</v>
      </c>
      <c r="B201" s="328" t="s">
        <v>684</v>
      </c>
      <c r="C201" s="504" t="s">
        <v>683</v>
      </c>
      <c r="D201" s="504"/>
      <c r="E201" s="504"/>
      <c r="F201" s="329" t="s">
        <v>656</v>
      </c>
      <c r="G201" s="329"/>
      <c r="H201" s="329"/>
      <c r="I201" s="329" t="s">
        <v>681</v>
      </c>
      <c r="J201" s="330"/>
      <c r="K201" s="329"/>
      <c r="L201" s="330"/>
      <c r="M201" s="329"/>
      <c r="N201" s="331"/>
      <c r="V201" s="326"/>
      <c r="W201" s="332" t="s">
        <v>683</v>
      </c>
      <c r="AB201" s="332"/>
      <c r="AD201" s="332"/>
    </row>
    <row r="202" spans="1:30" s="297" customFormat="1" ht="12" x14ac:dyDescent="0.2">
      <c r="A202" s="335"/>
      <c r="B202" s="334" t="s">
        <v>65</v>
      </c>
      <c r="C202" s="502" t="s">
        <v>535</v>
      </c>
      <c r="D202" s="502"/>
      <c r="E202" s="502"/>
      <c r="F202" s="336"/>
      <c r="G202" s="336"/>
      <c r="H202" s="336"/>
      <c r="I202" s="336"/>
      <c r="J202" s="337">
        <v>197.37</v>
      </c>
      <c r="K202" s="336"/>
      <c r="L202" s="337">
        <v>43.42</v>
      </c>
      <c r="M202" s="336" t="s">
        <v>605</v>
      </c>
      <c r="N202" s="338">
        <v>847</v>
      </c>
      <c r="V202" s="326"/>
      <c r="W202" s="332"/>
      <c r="Y202" s="300" t="s">
        <v>535</v>
      </c>
      <c r="AB202" s="332"/>
      <c r="AD202" s="332"/>
    </row>
    <row r="203" spans="1:30" s="297" customFormat="1" ht="12" x14ac:dyDescent="0.2">
      <c r="A203" s="335"/>
      <c r="B203" s="334" t="s">
        <v>63</v>
      </c>
      <c r="C203" s="502" t="s">
        <v>534</v>
      </c>
      <c r="D203" s="502"/>
      <c r="E203" s="502"/>
      <c r="F203" s="336"/>
      <c r="G203" s="336"/>
      <c r="H203" s="336"/>
      <c r="I203" s="336"/>
      <c r="J203" s="337">
        <v>77.510000000000005</v>
      </c>
      <c r="K203" s="336"/>
      <c r="L203" s="337">
        <v>17.05</v>
      </c>
      <c r="M203" s="336" t="s">
        <v>935</v>
      </c>
      <c r="N203" s="338">
        <v>134</v>
      </c>
      <c r="V203" s="326"/>
      <c r="W203" s="332"/>
      <c r="Y203" s="300" t="s">
        <v>534</v>
      </c>
      <c r="AB203" s="332"/>
      <c r="AD203" s="332"/>
    </row>
    <row r="204" spans="1:30" s="297" customFormat="1" ht="12" x14ac:dyDescent="0.2">
      <c r="A204" s="335"/>
      <c r="B204" s="334" t="s">
        <v>62</v>
      </c>
      <c r="C204" s="502" t="s">
        <v>545</v>
      </c>
      <c r="D204" s="502"/>
      <c r="E204" s="502"/>
      <c r="F204" s="336"/>
      <c r="G204" s="336"/>
      <c r="H204" s="336"/>
      <c r="I204" s="336"/>
      <c r="J204" s="337">
        <v>3.59</v>
      </c>
      <c r="K204" s="336"/>
      <c r="L204" s="337">
        <v>0.79</v>
      </c>
      <c r="M204" s="336" t="s">
        <v>605</v>
      </c>
      <c r="N204" s="338">
        <v>15</v>
      </c>
      <c r="V204" s="326"/>
      <c r="W204" s="332"/>
      <c r="Y204" s="300" t="s">
        <v>545</v>
      </c>
      <c r="AB204" s="332"/>
      <c r="AD204" s="332"/>
    </row>
    <row r="205" spans="1:30" s="297" customFormat="1" ht="12" x14ac:dyDescent="0.2">
      <c r="A205" s="335"/>
      <c r="B205" s="334" t="s">
        <v>61</v>
      </c>
      <c r="C205" s="502" t="s">
        <v>649</v>
      </c>
      <c r="D205" s="502"/>
      <c r="E205" s="502"/>
      <c r="F205" s="336"/>
      <c r="G205" s="336"/>
      <c r="H205" s="336"/>
      <c r="I205" s="336"/>
      <c r="J205" s="337">
        <v>48.89</v>
      </c>
      <c r="K205" s="336"/>
      <c r="L205" s="337">
        <v>10.76</v>
      </c>
      <c r="M205" s="336" t="s">
        <v>936</v>
      </c>
      <c r="N205" s="338">
        <v>59</v>
      </c>
      <c r="V205" s="326"/>
      <c r="W205" s="332"/>
      <c r="Y205" s="300" t="s">
        <v>649</v>
      </c>
      <c r="AB205" s="332"/>
      <c r="AD205" s="332"/>
    </row>
    <row r="206" spans="1:30" s="297" customFormat="1" ht="12" x14ac:dyDescent="0.2">
      <c r="A206" s="335"/>
      <c r="B206" s="334"/>
      <c r="C206" s="502" t="s">
        <v>530</v>
      </c>
      <c r="D206" s="502"/>
      <c r="E206" s="502"/>
      <c r="F206" s="336" t="s">
        <v>533</v>
      </c>
      <c r="G206" s="336" t="s">
        <v>682</v>
      </c>
      <c r="H206" s="336"/>
      <c r="I206" s="336" t="s">
        <v>956</v>
      </c>
      <c r="J206" s="337"/>
      <c r="K206" s="336"/>
      <c r="L206" s="337"/>
      <c r="M206" s="336"/>
      <c r="N206" s="338"/>
      <c r="V206" s="326"/>
      <c r="W206" s="332"/>
      <c r="Z206" s="300" t="s">
        <v>530</v>
      </c>
      <c r="AB206" s="332"/>
      <c r="AD206" s="332"/>
    </row>
    <row r="207" spans="1:30" s="297" customFormat="1" ht="12" x14ac:dyDescent="0.2">
      <c r="A207" s="335"/>
      <c r="B207" s="334"/>
      <c r="C207" s="502" t="s">
        <v>540</v>
      </c>
      <c r="D207" s="502"/>
      <c r="E207" s="502"/>
      <c r="F207" s="336" t="s">
        <v>533</v>
      </c>
      <c r="G207" s="336" t="s">
        <v>681</v>
      </c>
      <c r="H207" s="336"/>
      <c r="I207" s="336" t="s">
        <v>957</v>
      </c>
      <c r="J207" s="337"/>
      <c r="K207" s="336"/>
      <c r="L207" s="337"/>
      <c r="M207" s="336"/>
      <c r="N207" s="338"/>
      <c r="V207" s="326"/>
      <c r="W207" s="332"/>
      <c r="Z207" s="300" t="s">
        <v>540</v>
      </c>
      <c r="AB207" s="332"/>
      <c r="AD207" s="332"/>
    </row>
    <row r="208" spans="1:30" s="297" customFormat="1" ht="12" x14ac:dyDescent="0.2">
      <c r="A208" s="335"/>
      <c r="B208" s="334"/>
      <c r="C208" s="505" t="s">
        <v>529</v>
      </c>
      <c r="D208" s="505"/>
      <c r="E208" s="505"/>
      <c r="F208" s="339"/>
      <c r="G208" s="339"/>
      <c r="H208" s="339"/>
      <c r="I208" s="339"/>
      <c r="J208" s="340">
        <v>323.77</v>
      </c>
      <c r="K208" s="339"/>
      <c r="L208" s="340">
        <v>71.23</v>
      </c>
      <c r="M208" s="339"/>
      <c r="N208" s="341"/>
      <c r="V208" s="326"/>
      <c r="W208" s="332"/>
      <c r="AA208" s="300" t="s">
        <v>529</v>
      </c>
      <c r="AB208" s="332"/>
      <c r="AD208" s="332"/>
    </row>
    <row r="209" spans="1:30" s="297" customFormat="1" ht="12" x14ac:dyDescent="0.2">
      <c r="A209" s="335"/>
      <c r="B209" s="334"/>
      <c r="C209" s="502" t="s">
        <v>528</v>
      </c>
      <c r="D209" s="502"/>
      <c r="E209" s="502"/>
      <c r="F209" s="336"/>
      <c r="G209" s="336"/>
      <c r="H209" s="336"/>
      <c r="I209" s="336"/>
      <c r="J209" s="337"/>
      <c r="K209" s="336"/>
      <c r="L209" s="337">
        <v>44.21</v>
      </c>
      <c r="M209" s="336"/>
      <c r="N209" s="338">
        <v>862</v>
      </c>
      <c r="V209" s="326"/>
      <c r="W209" s="332"/>
      <c r="Z209" s="300" t="s">
        <v>528</v>
      </c>
      <c r="AB209" s="332"/>
      <c r="AD209" s="332"/>
    </row>
    <row r="210" spans="1:30" s="297" customFormat="1" ht="33.75" x14ac:dyDescent="0.2">
      <c r="A210" s="335"/>
      <c r="B210" s="334" t="s">
        <v>644</v>
      </c>
      <c r="C210" s="502" t="s">
        <v>642</v>
      </c>
      <c r="D210" s="502"/>
      <c r="E210" s="502"/>
      <c r="F210" s="336" t="s">
        <v>488</v>
      </c>
      <c r="G210" s="336" t="s">
        <v>643</v>
      </c>
      <c r="H210" s="336"/>
      <c r="I210" s="336" t="s">
        <v>643</v>
      </c>
      <c r="J210" s="337"/>
      <c r="K210" s="336"/>
      <c r="L210" s="337">
        <v>42.88</v>
      </c>
      <c r="M210" s="336"/>
      <c r="N210" s="338">
        <v>836</v>
      </c>
      <c r="V210" s="326"/>
      <c r="W210" s="332"/>
      <c r="Z210" s="300" t="s">
        <v>642</v>
      </c>
      <c r="AB210" s="332"/>
      <c r="AD210" s="332"/>
    </row>
    <row r="211" spans="1:30" s="297" customFormat="1" ht="33.75" x14ac:dyDescent="0.2">
      <c r="A211" s="335"/>
      <c r="B211" s="334" t="s">
        <v>641</v>
      </c>
      <c r="C211" s="502" t="s">
        <v>640</v>
      </c>
      <c r="D211" s="502"/>
      <c r="E211" s="502"/>
      <c r="F211" s="336" t="s">
        <v>488</v>
      </c>
      <c r="G211" s="336" t="s">
        <v>596</v>
      </c>
      <c r="H211" s="336"/>
      <c r="I211" s="336" t="s">
        <v>596</v>
      </c>
      <c r="J211" s="337"/>
      <c r="K211" s="336"/>
      <c r="L211" s="337">
        <v>22.55</v>
      </c>
      <c r="M211" s="336"/>
      <c r="N211" s="338">
        <v>440</v>
      </c>
      <c r="V211" s="326"/>
      <c r="W211" s="332"/>
      <c r="Z211" s="300" t="s">
        <v>640</v>
      </c>
      <c r="AB211" s="332"/>
      <c r="AD211" s="332"/>
    </row>
    <row r="212" spans="1:30" s="297" customFormat="1" ht="12" x14ac:dyDescent="0.2">
      <c r="A212" s="342"/>
      <c r="B212" s="343"/>
      <c r="C212" s="504" t="s">
        <v>521</v>
      </c>
      <c r="D212" s="504"/>
      <c r="E212" s="504"/>
      <c r="F212" s="329"/>
      <c r="G212" s="329"/>
      <c r="H212" s="329"/>
      <c r="I212" s="329"/>
      <c r="J212" s="330"/>
      <c r="K212" s="329"/>
      <c r="L212" s="330">
        <v>136.66</v>
      </c>
      <c r="M212" s="339"/>
      <c r="N212" s="331">
        <v>2316</v>
      </c>
      <c r="V212" s="326"/>
      <c r="W212" s="332"/>
      <c r="AB212" s="332" t="s">
        <v>521</v>
      </c>
      <c r="AD212" s="332"/>
    </row>
    <row r="213" spans="1:30" s="297" customFormat="1" ht="22.5" x14ac:dyDescent="0.2">
      <c r="A213" s="327" t="s">
        <v>356</v>
      </c>
      <c r="B213" s="328" t="s">
        <v>680</v>
      </c>
      <c r="C213" s="504" t="s">
        <v>678</v>
      </c>
      <c r="D213" s="504"/>
      <c r="E213" s="504"/>
      <c r="F213" s="329" t="s">
        <v>674</v>
      </c>
      <c r="G213" s="329"/>
      <c r="H213" s="329"/>
      <c r="I213" s="329" t="s">
        <v>654</v>
      </c>
      <c r="J213" s="330"/>
      <c r="K213" s="329"/>
      <c r="L213" s="330"/>
      <c r="M213" s="329"/>
      <c r="N213" s="331"/>
      <c r="V213" s="326"/>
      <c r="W213" s="332" t="s">
        <v>678</v>
      </c>
      <c r="AB213" s="332"/>
      <c r="AD213" s="332"/>
    </row>
    <row r="214" spans="1:30" s="297" customFormat="1" ht="12" x14ac:dyDescent="0.2">
      <c r="A214" s="344"/>
      <c r="B214" s="345"/>
      <c r="C214" s="502" t="s">
        <v>816</v>
      </c>
      <c r="D214" s="502"/>
      <c r="E214" s="502"/>
      <c r="F214" s="502"/>
      <c r="G214" s="502"/>
      <c r="H214" s="502"/>
      <c r="I214" s="502"/>
      <c r="J214" s="502"/>
      <c r="K214" s="502"/>
      <c r="L214" s="502"/>
      <c r="M214" s="502"/>
      <c r="N214" s="506"/>
      <c r="V214" s="326"/>
      <c r="W214" s="332"/>
      <c r="AB214" s="332"/>
      <c r="AC214" s="300" t="s">
        <v>816</v>
      </c>
      <c r="AD214" s="332"/>
    </row>
    <row r="215" spans="1:30" s="297" customFormat="1" ht="12" x14ac:dyDescent="0.2">
      <c r="A215" s="335"/>
      <c r="B215" s="334" t="s">
        <v>65</v>
      </c>
      <c r="C215" s="502" t="s">
        <v>535</v>
      </c>
      <c r="D215" s="502"/>
      <c r="E215" s="502"/>
      <c r="F215" s="336"/>
      <c r="G215" s="336"/>
      <c r="H215" s="336"/>
      <c r="I215" s="336"/>
      <c r="J215" s="337">
        <v>98.57</v>
      </c>
      <c r="K215" s="336"/>
      <c r="L215" s="337">
        <v>78.86</v>
      </c>
      <c r="M215" s="336" t="s">
        <v>605</v>
      </c>
      <c r="N215" s="338">
        <v>1538</v>
      </c>
      <c r="V215" s="326"/>
      <c r="W215" s="332"/>
      <c r="Y215" s="300" t="s">
        <v>535</v>
      </c>
      <c r="AB215" s="332"/>
      <c r="AD215" s="332"/>
    </row>
    <row r="216" spans="1:30" s="297" customFormat="1" ht="12" x14ac:dyDescent="0.2">
      <c r="A216" s="335"/>
      <c r="B216" s="334" t="s">
        <v>63</v>
      </c>
      <c r="C216" s="502" t="s">
        <v>534</v>
      </c>
      <c r="D216" s="502"/>
      <c r="E216" s="502"/>
      <c r="F216" s="336"/>
      <c r="G216" s="336"/>
      <c r="H216" s="336"/>
      <c r="I216" s="336"/>
      <c r="J216" s="337">
        <v>54.61</v>
      </c>
      <c r="K216" s="336"/>
      <c r="L216" s="337">
        <v>43.69</v>
      </c>
      <c r="M216" s="336" t="s">
        <v>935</v>
      </c>
      <c r="N216" s="338">
        <v>344</v>
      </c>
      <c r="V216" s="326"/>
      <c r="W216" s="332"/>
      <c r="Y216" s="300" t="s">
        <v>534</v>
      </c>
      <c r="AB216" s="332"/>
      <c r="AD216" s="332"/>
    </row>
    <row r="217" spans="1:30" s="297" customFormat="1" ht="12" x14ac:dyDescent="0.2">
      <c r="A217" s="335"/>
      <c r="B217" s="334" t="s">
        <v>62</v>
      </c>
      <c r="C217" s="502" t="s">
        <v>545</v>
      </c>
      <c r="D217" s="502"/>
      <c r="E217" s="502"/>
      <c r="F217" s="336"/>
      <c r="G217" s="336"/>
      <c r="H217" s="336"/>
      <c r="I217" s="336"/>
      <c r="J217" s="337">
        <v>2.29</v>
      </c>
      <c r="K217" s="336"/>
      <c r="L217" s="337">
        <v>1.83</v>
      </c>
      <c r="M217" s="336" t="s">
        <v>605</v>
      </c>
      <c r="N217" s="338">
        <v>36</v>
      </c>
      <c r="V217" s="326"/>
      <c r="W217" s="332"/>
      <c r="Y217" s="300" t="s">
        <v>545</v>
      </c>
      <c r="AB217" s="332"/>
      <c r="AD217" s="332"/>
    </row>
    <row r="218" spans="1:30" s="297" customFormat="1" ht="12" x14ac:dyDescent="0.2">
      <c r="A218" s="335"/>
      <c r="B218" s="334" t="s">
        <v>61</v>
      </c>
      <c r="C218" s="502" t="s">
        <v>649</v>
      </c>
      <c r="D218" s="502"/>
      <c r="E218" s="502"/>
      <c r="F218" s="336"/>
      <c r="G218" s="336"/>
      <c r="H218" s="336"/>
      <c r="I218" s="336"/>
      <c r="J218" s="337">
        <v>29.86</v>
      </c>
      <c r="K218" s="336"/>
      <c r="L218" s="337">
        <v>23.89</v>
      </c>
      <c r="M218" s="336" t="s">
        <v>936</v>
      </c>
      <c r="N218" s="338">
        <v>131</v>
      </c>
      <c r="V218" s="326"/>
      <c r="W218" s="332"/>
      <c r="Y218" s="300" t="s">
        <v>649</v>
      </c>
      <c r="AB218" s="332"/>
      <c r="AD218" s="332"/>
    </row>
    <row r="219" spans="1:30" s="297" customFormat="1" ht="12" x14ac:dyDescent="0.2">
      <c r="A219" s="335"/>
      <c r="B219" s="334"/>
      <c r="C219" s="502" t="s">
        <v>530</v>
      </c>
      <c r="D219" s="502"/>
      <c r="E219" s="502"/>
      <c r="F219" s="336" t="s">
        <v>533</v>
      </c>
      <c r="G219" s="336" t="s">
        <v>677</v>
      </c>
      <c r="H219" s="336"/>
      <c r="I219" s="336" t="s">
        <v>958</v>
      </c>
      <c r="J219" s="337"/>
      <c r="K219" s="336"/>
      <c r="L219" s="337"/>
      <c r="M219" s="336"/>
      <c r="N219" s="338"/>
      <c r="V219" s="326"/>
      <c r="W219" s="332"/>
      <c r="Z219" s="300" t="s">
        <v>530</v>
      </c>
      <c r="AB219" s="332"/>
      <c r="AD219" s="332"/>
    </row>
    <row r="220" spans="1:30" s="297" customFormat="1" ht="12" x14ac:dyDescent="0.2">
      <c r="A220" s="335"/>
      <c r="B220" s="334"/>
      <c r="C220" s="502" t="s">
        <v>540</v>
      </c>
      <c r="D220" s="502"/>
      <c r="E220" s="502"/>
      <c r="F220" s="336" t="s">
        <v>533</v>
      </c>
      <c r="G220" s="336" t="s">
        <v>676</v>
      </c>
      <c r="H220" s="336"/>
      <c r="I220" s="336" t="s">
        <v>959</v>
      </c>
      <c r="J220" s="337"/>
      <c r="K220" s="336"/>
      <c r="L220" s="337"/>
      <c r="M220" s="336"/>
      <c r="N220" s="338"/>
      <c r="V220" s="326"/>
      <c r="W220" s="332"/>
      <c r="Z220" s="300" t="s">
        <v>540</v>
      </c>
      <c r="AB220" s="332"/>
      <c r="AD220" s="332"/>
    </row>
    <row r="221" spans="1:30" s="297" customFormat="1" ht="12" x14ac:dyDescent="0.2">
      <c r="A221" s="335"/>
      <c r="B221" s="334"/>
      <c r="C221" s="505" t="s">
        <v>529</v>
      </c>
      <c r="D221" s="505"/>
      <c r="E221" s="505"/>
      <c r="F221" s="339"/>
      <c r="G221" s="339"/>
      <c r="H221" s="339"/>
      <c r="I221" s="339"/>
      <c r="J221" s="340">
        <v>183.04</v>
      </c>
      <c r="K221" s="339"/>
      <c r="L221" s="340">
        <v>146.44</v>
      </c>
      <c r="M221" s="339"/>
      <c r="N221" s="341"/>
      <c r="V221" s="326"/>
      <c r="W221" s="332"/>
      <c r="AA221" s="300" t="s">
        <v>529</v>
      </c>
      <c r="AB221" s="332"/>
      <c r="AD221" s="332"/>
    </row>
    <row r="222" spans="1:30" s="297" customFormat="1" ht="12" x14ac:dyDescent="0.2">
      <c r="A222" s="335"/>
      <c r="B222" s="334"/>
      <c r="C222" s="502" t="s">
        <v>528</v>
      </c>
      <c r="D222" s="502"/>
      <c r="E222" s="502"/>
      <c r="F222" s="336"/>
      <c r="G222" s="336"/>
      <c r="H222" s="336"/>
      <c r="I222" s="336"/>
      <c r="J222" s="337"/>
      <c r="K222" s="336"/>
      <c r="L222" s="337">
        <v>80.69</v>
      </c>
      <c r="M222" s="336"/>
      <c r="N222" s="338">
        <v>1574</v>
      </c>
      <c r="V222" s="326"/>
      <c r="W222" s="332"/>
      <c r="Z222" s="300" t="s">
        <v>528</v>
      </c>
      <c r="AB222" s="332"/>
      <c r="AD222" s="332"/>
    </row>
    <row r="223" spans="1:30" s="297" customFormat="1" ht="33.75" x14ac:dyDescent="0.2">
      <c r="A223" s="335"/>
      <c r="B223" s="334" t="s">
        <v>644</v>
      </c>
      <c r="C223" s="502" t="s">
        <v>642</v>
      </c>
      <c r="D223" s="502"/>
      <c r="E223" s="502"/>
      <c r="F223" s="336" t="s">
        <v>488</v>
      </c>
      <c r="G223" s="336" t="s">
        <v>643</v>
      </c>
      <c r="H223" s="336"/>
      <c r="I223" s="336" t="s">
        <v>643</v>
      </c>
      <c r="J223" s="337"/>
      <c r="K223" s="336"/>
      <c r="L223" s="337">
        <v>78.27</v>
      </c>
      <c r="M223" s="336"/>
      <c r="N223" s="338">
        <v>1527</v>
      </c>
      <c r="V223" s="326"/>
      <c r="W223" s="332"/>
      <c r="Z223" s="300" t="s">
        <v>642</v>
      </c>
      <c r="AB223" s="332"/>
      <c r="AD223" s="332"/>
    </row>
    <row r="224" spans="1:30" s="297" customFormat="1" ht="33.75" x14ac:dyDescent="0.2">
      <c r="A224" s="335"/>
      <c r="B224" s="334" t="s">
        <v>641</v>
      </c>
      <c r="C224" s="502" t="s">
        <v>640</v>
      </c>
      <c r="D224" s="502"/>
      <c r="E224" s="502"/>
      <c r="F224" s="336" t="s">
        <v>488</v>
      </c>
      <c r="G224" s="336" t="s">
        <v>596</v>
      </c>
      <c r="H224" s="336"/>
      <c r="I224" s="336" t="s">
        <v>596</v>
      </c>
      <c r="J224" s="337"/>
      <c r="K224" s="336"/>
      <c r="L224" s="337">
        <v>41.15</v>
      </c>
      <c r="M224" s="336"/>
      <c r="N224" s="338">
        <v>803</v>
      </c>
      <c r="V224" s="326"/>
      <c r="W224" s="332"/>
      <c r="Z224" s="300" t="s">
        <v>640</v>
      </c>
      <c r="AB224" s="332"/>
      <c r="AD224" s="332"/>
    </row>
    <row r="225" spans="1:30" s="297" customFormat="1" ht="12" x14ac:dyDescent="0.2">
      <c r="A225" s="342"/>
      <c r="B225" s="343"/>
      <c r="C225" s="504" t="s">
        <v>521</v>
      </c>
      <c r="D225" s="504"/>
      <c r="E225" s="504"/>
      <c r="F225" s="329"/>
      <c r="G225" s="329"/>
      <c r="H225" s="329"/>
      <c r="I225" s="329"/>
      <c r="J225" s="330"/>
      <c r="K225" s="329"/>
      <c r="L225" s="330">
        <v>265.86</v>
      </c>
      <c r="M225" s="339"/>
      <c r="N225" s="331">
        <v>4343</v>
      </c>
      <c r="V225" s="326"/>
      <c r="W225" s="332"/>
      <c r="AB225" s="332" t="s">
        <v>521</v>
      </c>
      <c r="AD225" s="332"/>
    </row>
    <row r="226" spans="1:30" s="297" customFormat="1" ht="33.75" x14ac:dyDescent="0.2">
      <c r="A226" s="327" t="s">
        <v>367</v>
      </c>
      <c r="B226" s="328" t="s">
        <v>667</v>
      </c>
      <c r="C226" s="504" t="s">
        <v>666</v>
      </c>
      <c r="D226" s="504"/>
      <c r="E226" s="504"/>
      <c r="F226" s="329" t="s">
        <v>663</v>
      </c>
      <c r="G226" s="329"/>
      <c r="H226" s="329"/>
      <c r="I226" s="329" t="s">
        <v>960</v>
      </c>
      <c r="J226" s="330"/>
      <c r="K226" s="329"/>
      <c r="L226" s="330"/>
      <c r="M226" s="329"/>
      <c r="N226" s="331"/>
      <c r="V226" s="326"/>
      <c r="W226" s="332" t="s">
        <v>666</v>
      </c>
      <c r="AB226" s="332"/>
      <c r="AD226" s="332"/>
    </row>
    <row r="227" spans="1:30" s="297" customFormat="1" ht="12" x14ac:dyDescent="0.2">
      <c r="A227" s="344"/>
      <c r="B227" s="345"/>
      <c r="C227" s="502" t="s">
        <v>817</v>
      </c>
      <c r="D227" s="502"/>
      <c r="E227" s="502"/>
      <c r="F227" s="502"/>
      <c r="G227" s="502"/>
      <c r="H227" s="502"/>
      <c r="I227" s="502"/>
      <c r="J227" s="502"/>
      <c r="K227" s="502"/>
      <c r="L227" s="502"/>
      <c r="M227" s="502"/>
      <c r="N227" s="506"/>
      <c r="V227" s="326"/>
      <c r="W227" s="332"/>
      <c r="AB227" s="332"/>
      <c r="AC227" s="300" t="s">
        <v>817</v>
      </c>
      <c r="AD227" s="332"/>
    </row>
    <row r="228" spans="1:30" s="297" customFormat="1" ht="12" x14ac:dyDescent="0.2">
      <c r="A228" s="335"/>
      <c r="B228" s="334" t="s">
        <v>65</v>
      </c>
      <c r="C228" s="502" t="s">
        <v>535</v>
      </c>
      <c r="D228" s="502"/>
      <c r="E228" s="502"/>
      <c r="F228" s="336"/>
      <c r="G228" s="336"/>
      <c r="H228" s="336"/>
      <c r="I228" s="336"/>
      <c r="J228" s="337">
        <v>2445.2800000000002</v>
      </c>
      <c r="K228" s="336"/>
      <c r="L228" s="337">
        <v>134.49</v>
      </c>
      <c r="M228" s="336" t="s">
        <v>605</v>
      </c>
      <c r="N228" s="338">
        <v>2623</v>
      </c>
      <c r="V228" s="326"/>
      <c r="W228" s="332"/>
      <c r="Y228" s="300" t="s">
        <v>535</v>
      </c>
      <c r="AB228" s="332"/>
      <c r="AD228" s="332"/>
    </row>
    <row r="229" spans="1:30" s="297" customFormat="1" ht="12" x14ac:dyDescent="0.2">
      <c r="A229" s="335"/>
      <c r="B229" s="334"/>
      <c r="C229" s="502" t="s">
        <v>530</v>
      </c>
      <c r="D229" s="502"/>
      <c r="E229" s="502"/>
      <c r="F229" s="336" t="s">
        <v>533</v>
      </c>
      <c r="G229" s="336" t="s">
        <v>665</v>
      </c>
      <c r="H229" s="336"/>
      <c r="I229" s="336" t="s">
        <v>961</v>
      </c>
      <c r="J229" s="337"/>
      <c r="K229" s="336"/>
      <c r="L229" s="337"/>
      <c r="M229" s="336"/>
      <c r="N229" s="338"/>
      <c r="V229" s="326"/>
      <c r="W229" s="332"/>
      <c r="Z229" s="300" t="s">
        <v>530</v>
      </c>
      <c r="AB229" s="332"/>
      <c r="AD229" s="332"/>
    </row>
    <row r="230" spans="1:30" s="297" customFormat="1" ht="12" x14ac:dyDescent="0.2">
      <c r="A230" s="335"/>
      <c r="B230" s="334"/>
      <c r="C230" s="505" t="s">
        <v>529</v>
      </c>
      <c r="D230" s="505"/>
      <c r="E230" s="505"/>
      <c r="F230" s="339"/>
      <c r="G230" s="339"/>
      <c r="H230" s="339"/>
      <c r="I230" s="339"/>
      <c r="J230" s="340">
        <v>2445.2800000000002</v>
      </c>
      <c r="K230" s="339"/>
      <c r="L230" s="340">
        <v>134.49</v>
      </c>
      <c r="M230" s="339"/>
      <c r="N230" s="341"/>
      <c r="V230" s="326"/>
      <c r="W230" s="332"/>
      <c r="AA230" s="300" t="s">
        <v>529</v>
      </c>
      <c r="AB230" s="332"/>
      <c r="AD230" s="332"/>
    </row>
    <row r="231" spans="1:30" s="297" customFormat="1" ht="12" x14ac:dyDescent="0.2">
      <c r="A231" s="335"/>
      <c r="B231" s="334"/>
      <c r="C231" s="502" t="s">
        <v>528</v>
      </c>
      <c r="D231" s="502"/>
      <c r="E231" s="502"/>
      <c r="F231" s="336"/>
      <c r="G231" s="336"/>
      <c r="H231" s="336"/>
      <c r="I231" s="336"/>
      <c r="J231" s="337"/>
      <c r="K231" s="336"/>
      <c r="L231" s="337">
        <v>134.49</v>
      </c>
      <c r="M231" s="336"/>
      <c r="N231" s="338">
        <v>2623</v>
      </c>
      <c r="V231" s="326"/>
      <c r="W231" s="332"/>
      <c r="Z231" s="300" t="s">
        <v>528</v>
      </c>
      <c r="AB231" s="332"/>
      <c r="AD231" s="332"/>
    </row>
    <row r="232" spans="1:30" s="297" customFormat="1" ht="33.75" x14ac:dyDescent="0.2">
      <c r="A232" s="335"/>
      <c r="B232" s="334" t="s">
        <v>660</v>
      </c>
      <c r="C232" s="502" t="s">
        <v>659</v>
      </c>
      <c r="D232" s="502"/>
      <c r="E232" s="502"/>
      <c r="F232" s="336" t="s">
        <v>488</v>
      </c>
      <c r="G232" s="336" t="s">
        <v>526</v>
      </c>
      <c r="H232" s="336"/>
      <c r="I232" s="336" t="s">
        <v>526</v>
      </c>
      <c r="J232" s="337"/>
      <c r="K232" s="336"/>
      <c r="L232" s="337">
        <v>119.7</v>
      </c>
      <c r="M232" s="336"/>
      <c r="N232" s="338">
        <v>2334</v>
      </c>
      <c r="V232" s="326"/>
      <c r="W232" s="332"/>
      <c r="Z232" s="300" t="s">
        <v>659</v>
      </c>
      <c r="AB232" s="332"/>
      <c r="AD232" s="332"/>
    </row>
    <row r="233" spans="1:30" s="297" customFormat="1" ht="33.75" x14ac:dyDescent="0.2">
      <c r="A233" s="335"/>
      <c r="B233" s="334" t="s">
        <v>658</v>
      </c>
      <c r="C233" s="502" t="s">
        <v>657</v>
      </c>
      <c r="D233" s="502"/>
      <c r="E233" s="502"/>
      <c r="F233" s="336" t="s">
        <v>488</v>
      </c>
      <c r="G233" s="336" t="s">
        <v>615</v>
      </c>
      <c r="H233" s="336"/>
      <c r="I233" s="336" t="s">
        <v>615</v>
      </c>
      <c r="J233" s="337"/>
      <c r="K233" s="336"/>
      <c r="L233" s="337">
        <v>53.8</v>
      </c>
      <c r="M233" s="336"/>
      <c r="N233" s="338">
        <v>1049</v>
      </c>
      <c r="V233" s="326"/>
      <c r="W233" s="332"/>
      <c r="Z233" s="300" t="s">
        <v>657</v>
      </c>
      <c r="AB233" s="332"/>
      <c r="AD233" s="332"/>
    </row>
    <row r="234" spans="1:30" s="297" customFormat="1" ht="12" x14ac:dyDescent="0.2">
      <c r="A234" s="342"/>
      <c r="B234" s="343"/>
      <c r="C234" s="504" t="s">
        <v>521</v>
      </c>
      <c r="D234" s="504"/>
      <c r="E234" s="504"/>
      <c r="F234" s="329"/>
      <c r="G234" s="329"/>
      <c r="H234" s="329"/>
      <c r="I234" s="329"/>
      <c r="J234" s="330"/>
      <c r="K234" s="329"/>
      <c r="L234" s="330">
        <v>307.99</v>
      </c>
      <c r="M234" s="339"/>
      <c r="N234" s="331">
        <v>6006</v>
      </c>
      <c r="V234" s="326"/>
      <c r="W234" s="332"/>
      <c r="AB234" s="332" t="s">
        <v>521</v>
      </c>
      <c r="AD234" s="332"/>
    </row>
    <row r="235" spans="1:30" s="297" customFormat="1" ht="22.5" x14ac:dyDescent="0.2">
      <c r="A235" s="327" t="s">
        <v>357</v>
      </c>
      <c r="B235" s="328" t="s">
        <v>664</v>
      </c>
      <c r="C235" s="504" t="s">
        <v>662</v>
      </c>
      <c r="D235" s="504"/>
      <c r="E235" s="504"/>
      <c r="F235" s="329" t="s">
        <v>663</v>
      </c>
      <c r="G235" s="329"/>
      <c r="H235" s="329"/>
      <c r="I235" s="329" t="s">
        <v>960</v>
      </c>
      <c r="J235" s="330"/>
      <c r="K235" s="329"/>
      <c r="L235" s="330"/>
      <c r="M235" s="329"/>
      <c r="N235" s="331"/>
      <c r="V235" s="326"/>
      <c r="W235" s="332" t="s">
        <v>662</v>
      </c>
      <c r="AB235" s="332"/>
      <c r="AD235" s="332"/>
    </row>
    <row r="236" spans="1:30" s="297" customFormat="1" ht="12" x14ac:dyDescent="0.2">
      <c r="A236" s="344"/>
      <c r="B236" s="345"/>
      <c r="C236" s="502" t="s">
        <v>818</v>
      </c>
      <c r="D236" s="502"/>
      <c r="E236" s="502"/>
      <c r="F236" s="502"/>
      <c r="G236" s="502"/>
      <c r="H236" s="502"/>
      <c r="I236" s="502"/>
      <c r="J236" s="502"/>
      <c r="K236" s="502"/>
      <c r="L236" s="502"/>
      <c r="M236" s="502"/>
      <c r="N236" s="506"/>
      <c r="V236" s="326"/>
      <c r="W236" s="332"/>
      <c r="AB236" s="332"/>
      <c r="AC236" s="300" t="s">
        <v>818</v>
      </c>
      <c r="AD236" s="332"/>
    </row>
    <row r="237" spans="1:30" s="297" customFormat="1" ht="12" x14ac:dyDescent="0.2">
      <c r="A237" s="335"/>
      <c r="B237" s="334" t="s">
        <v>65</v>
      </c>
      <c r="C237" s="502" t="s">
        <v>535</v>
      </c>
      <c r="D237" s="502"/>
      <c r="E237" s="502"/>
      <c r="F237" s="336"/>
      <c r="G237" s="336"/>
      <c r="H237" s="336"/>
      <c r="I237" s="336"/>
      <c r="J237" s="337">
        <v>1147.08</v>
      </c>
      <c r="K237" s="336"/>
      <c r="L237" s="337">
        <v>63.09</v>
      </c>
      <c r="M237" s="336" t="s">
        <v>605</v>
      </c>
      <c r="N237" s="338">
        <v>1230</v>
      </c>
      <c r="V237" s="326"/>
      <c r="W237" s="332"/>
      <c r="Y237" s="300" t="s">
        <v>535</v>
      </c>
      <c r="AB237" s="332"/>
      <c r="AD237" s="332"/>
    </row>
    <row r="238" spans="1:30" s="297" customFormat="1" ht="12" x14ac:dyDescent="0.2">
      <c r="A238" s="335"/>
      <c r="B238" s="334"/>
      <c r="C238" s="502" t="s">
        <v>530</v>
      </c>
      <c r="D238" s="502"/>
      <c r="E238" s="502"/>
      <c r="F238" s="336" t="s">
        <v>533</v>
      </c>
      <c r="G238" s="336" t="s">
        <v>661</v>
      </c>
      <c r="H238" s="336"/>
      <c r="I238" s="336" t="s">
        <v>962</v>
      </c>
      <c r="J238" s="337"/>
      <c r="K238" s="336"/>
      <c r="L238" s="337"/>
      <c r="M238" s="336"/>
      <c r="N238" s="338"/>
      <c r="V238" s="326"/>
      <c r="W238" s="332"/>
      <c r="Z238" s="300" t="s">
        <v>530</v>
      </c>
      <c r="AB238" s="332"/>
      <c r="AD238" s="332"/>
    </row>
    <row r="239" spans="1:30" s="297" customFormat="1" ht="12" x14ac:dyDescent="0.2">
      <c r="A239" s="335"/>
      <c r="B239" s="334"/>
      <c r="C239" s="505" t="s">
        <v>529</v>
      </c>
      <c r="D239" s="505"/>
      <c r="E239" s="505"/>
      <c r="F239" s="339"/>
      <c r="G239" s="339"/>
      <c r="H239" s="339"/>
      <c r="I239" s="339"/>
      <c r="J239" s="340">
        <v>1147.08</v>
      </c>
      <c r="K239" s="339"/>
      <c r="L239" s="340">
        <v>63.09</v>
      </c>
      <c r="M239" s="339"/>
      <c r="N239" s="341"/>
      <c r="V239" s="326"/>
      <c r="W239" s="332"/>
      <c r="AA239" s="300" t="s">
        <v>529</v>
      </c>
      <c r="AB239" s="332"/>
      <c r="AD239" s="332"/>
    </row>
    <row r="240" spans="1:30" s="297" customFormat="1" ht="12" x14ac:dyDescent="0.2">
      <c r="A240" s="335"/>
      <c r="B240" s="334"/>
      <c r="C240" s="502" t="s">
        <v>528</v>
      </c>
      <c r="D240" s="502"/>
      <c r="E240" s="502"/>
      <c r="F240" s="336"/>
      <c r="G240" s="336"/>
      <c r="H240" s="336"/>
      <c r="I240" s="336"/>
      <c r="J240" s="337"/>
      <c r="K240" s="336"/>
      <c r="L240" s="337">
        <v>63.09</v>
      </c>
      <c r="M240" s="336"/>
      <c r="N240" s="338">
        <v>1230</v>
      </c>
      <c r="V240" s="326"/>
      <c r="W240" s="332"/>
      <c r="Z240" s="300" t="s">
        <v>528</v>
      </c>
      <c r="AB240" s="332"/>
      <c r="AD240" s="332"/>
    </row>
    <row r="241" spans="1:30" s="297" customFormat="1" ht="33.75" x14ac:dyDescent="0.2">
      <c r="A241" s="335"/>
      <c r="B241" s="334" t="s">
        <v>660</v>
      </c>
      <c r="C241" s="502" t="s">
        <v>659</v>
      </c>
      <c r="D241" s="502"/>
      <c r="E241" s="502"/>
      <c r="F241" s="336" t="s">
        <v>488</v>
      </c>
      <c r="G241" s="336" t="s">
        <v>526</v>
      </c>
      <c r="H241" s="336"/>
      <c r="I241" s="336" t="s">
        <v>526</v>
      </c>
      <c r="J241" s="337"/>
      <c r="K241" s="336"/>
      <c r="L241" s="337">
        <v>56.15</v>
      </c>
      <c r="M241" s="336"/>
      <c r="N241" s="338">
        <v>1095</v>
      </c>
      <c r="V241" s="326"/>
      <c r="W241" s="332"/>
      <c r="Z241" s="300" t="s">
        <v>659</v>
      </c>
      <c r="AB241" s="332"/>
      <c r="AD241" s="332"/>
    </row>
    <row r="242" spans="1:30" s="297" customFormat="1" ht="33.75" x14ac:dyDescent="0.2">
      <c r="A242" s="335"/>
      <c r="B242" s="334" t="s">
        <v>658</v>
      </c>
      <c r="C242" s="502" t="s">
        <v>657</v>
      </c>
      <c r="D242" s="502"/>
      <c r="E242" s="502"/>
      <c r="F242" s="336" t="s">
        <v>488</v>
      </c>
      <c r="G242" s="336" t="s">
        <v>615</v>
      </c>
      <c r="H242" s="336"/>
      <c r="I242" s="336" t="s">
        <v>615</v>
      </c>
      <c r="J242" s="337"/>
      <c r="K242" s="336"/>
      <c r="L242" s="337">
        <v>25.24</v>
      </c>
      <c r="M242" s="336"/>
      <c r="N242" s="338">
        <v>492</v>
      </c>
      <c r="V242" s="326"/>
      <c r="W242" s="332"/>
      <c r="Z242" s="300" t="s">
        <v>657</v>
      </c>
      <c r="AB242" s="332"/>
      <c r="AD242" s="332"/>
    </row>
    <row r="243" spans="1:30" s="297" customFormat="1" ht="12" x14ac:dyDescent="0.2">
      <c r="A243" s="342"/>
      <c r="B243" s="343"/>
      <c r="C243" s="504" t="s">
        <v>521</v>
      </c>
      <c r="D243" s="504"/>
      <c r="E243" s="504"/>
      <c r="F243" s="329"/>
      <c r="G243" s="329"/>
      <c r="H243" s="329"/>
      <c r="I243" s="329"/>
      <c r="J243" s="330"/>
      <c r="K243" s="329"/>
      <c r="L243" s="330">
        <v>144.47999999999999</v>
      </c>
      <c r="M243" s="339"/>
      <c r="N243" s="331">
        <v>2817</v>
      </c>
      <c r="V243" s="326"/>
      <c r="W243" s="332"/>
      <c r="AB243" s="332" t="s">
        <v>521</v>
      </c>
      <c r="AD243" s="332"/>
    </row>
    <row r="244" spans="1:30" s="297" customFormat="1" ht="33.75" x14ac:dyDescent="0.2">
      <c r="A244" s="327" t="s">
        <v>368</v>
      </c>
      <c r="B244" s="328" t="s">
        <v>675</v>
      </c>
      <c r="C244" s="504" t="s">
        <v>672</v>
      </c>
      <c r="D244" s="504"/>
      <c r="E244" s="504"/>
      <c r="F244" s="329" t="s">
        <v>674</v>
      </c>
      <c r="G244" s="329"/>
      <c r="H244" s="329"/>
      <c r="I244" s="329" t="s">
        <v>673</v>
      </c>
      <c r="J244" s="330"/>
      <c r="K244" s="329"/>
      <c r="L244" s="330"/>
      <c r="M244" s="329"/>
      <c r="N244" s="331"/>
      <c r="V244" s="326"/>
      <c r="W244" s="332" t="s">
        <v>672</v>
      </c>
      <c r="AB244" s="332"/>
      <c r="AD244" s="332"/>
    </row>
    <row r="245" spans="1:30" s="297" customFormat="1" ht="12" x14ac:dyDescent="0.2">
      <c r="A245" s="335"/>
      <c r="B245" s="334" t="s">
        <v>65</v>
      </c>
      <c r="C245" s="502" t="s">
        <v>535</v>
      </c>
      <c r="D245" s="502"/>
      <c r="E245" s="502"/>
      <c r="F245" s="336"/>
      <c r="G245" s="336"/>
      <c r="H245" s="336"/>
      <c r="I245" s="336"/>
      <c r="J245" s="337">
        <v>42.69</v>
      </c>
      <c r="K245" s="336"/>
      <c r="L245" s="337">
        <v>17.079999999999998</v>
      </c>
      <c r="M245" s="336" t="s">
        <v>605</v>
      </c>
      <c r="N245" s="338">
        <v>333</v>
      </c>
      <c r="V245" s="326"/>
      <c r="W245" s="332"/>
      <c r="Y245" s="300" t="s">
        <v>535</v>
      </c>
      <c r="AB245" s="332"/>
      <c r="AD245" s="332"/>
    </row>
    <row r="246" spans="1:30" s="297" customFormat="1" ht="12" x14ac:dyDescent="0.2">
      <c r="A246" s="335"/>
      <c r="B246" s="334" t="s">
        <v>63</v>
      </c>
      <c r="C246" s="502" t="s">
        <v>534</v>
      </c>
      <c r="D246" s="502"/>
      <c r="E246" s="502"/>
      <c r="F246" s="336"/>
      <c r="G246" s="336"/>
      <c r="H246" s="336"/>
      <c r="I246" s="336"/>
      <c r="J246" s="337">
        <v>7.55</v>
      </c>
      <c r="K246" s="336"/>
      <c r="L246" s="337">
        <v>3.02</v>
      </c>
      <c r="M246" s="336" t="s">
        <v>935</v>
      </c>
      <c r="N246" s="338">
        <v>24</v>
      </c>
      <c r="V246" s="326"/>
      <c r="W246" s="332"/>
      <c r="Y246" s="300" t="s">
        <v>534</v>
      </c>
      <c r="AB246" s="332"/>
      <c r="AD246" s="332"/>
    </row>
    <row r="247" spans="1:30" s="297" customFormat="1" ht="12" x14ac:dyDescent="0.2">
      <c r="A247" s="335"/>
      <c r="B247" s="334" t="s">
        <v>62</v>
      </c>
      <c r="C247" s="502" t="s">
        <v>545</v>
      </c>
      <c r="D247" s="502"/>
      <c r="E247" s="502"/>
      <c r="F247" s="336"/>
      <c r="G247" s="336"/>
      <c r="H247" s="336"/>
      <c r="I247" s="336"/>
      <c r="J247" s="337">
        <v>0.16</v>
      </c>
      <c r="K247" s="336"/>
      <c r="L247" s="337">
        <v>0.06</v>
      </c>
      <c r="M247" s="336" t="s">
        <v>605</v>
      </c>
      <c r="N247" s="338">
        <v>1</v>
      </c>
      <c r="V247" s="326"/>
      <c r="W247" s="332"/>
      <c r="Y247" s="300" t="s">
        <v>545</v>
      </c>
      <c r="AB247" s="332"/>
      <c r="AD247" s="332"/>
    </row>
    <row r="248" spans="1:30" s="297" customFormat="1" ht="12" x14ac:dyDescent="0.2">
      <c r="A248" s="335"/>
      <c r="B248" s="334" t="s">
        <v>61</v>
      </c>
      <c r="C248" s="502" t="s">
        <v>649</v>
      </c>
      <c r="D248" s="502"/>
      <c r="E248" s="502"/>
      <c r="F248" s="336"/>
      <c r="G248" s="336"/>
      <c r="H248" s="336"/>
      <c r="I248" s="336"/>
      <c r="J248" s="337">
        <v>6.44</v>
      </c>
      <c r="K248" s="336"/>
      <c r="L248" s="337">
        <v>2.58</v>
      </c>
      <c r="M248" s="336" t="s">
        <v>936</v>
      </c>
      <c r="N248" s="338">
        <v>14</v>
      </c>
      <c r="V248" s="326"/>
      <c r="W248" s="332"/>
      <c r="Y248" s="300" t="s">
        <v>649</v>
      </c>
      <c r="AB248" s="332"/>
      <c r="AD248" s="332"/>
    </row>
    <row r="249" spans="1:30" s="297" customFormat="1" ht="12" x14ac:dyDescent="0.2">
      <c r="A249" s="335"/>
      <c r="B249" s="334"/>
      <c r="C249" s="502" t="s">
        <v>530</v>
      </c>
      <c r="D249" s="502"/>
      <c r="E249" s="502"/>
      <c r="F249" s="336" t="s">
        <v>533</v>
      </c>
      <c r="G249" s="336" t="s">
        <v>671</v>
      </c>
      <c r="H249" s="336"/>
      <c r="I249" s="336" t="s">
        <v>670</v>
      </c>
      <c r="J249" s="337"/>
      <c r="K249" s="336"/>
      <c r="L249" s="337"/>
      <c r="M249" s="336"/>
      <c r="N249" s="338"/>
      <c r="V249" s="326"/>
      <c r="W249" s="332"/>
      <c r="Z249" s="300" t="s">
        <v>530</v>
      </c>
      <c r="AB249" s="332"/>
      <c r="AD249" s="332"/>
    </row>
    <row r="250" spans="1:30" s="297" customFormat="1" ht="12" x14ac:dyDescent="0.2">
      <c r="A250" s="335"/>
      <c r="B250" s="334"/>
      <c r="C250" s="502" t="s">
        <v>540</v>
      </c>
      <c r="D250" s="502"/>
      <c r="E250" s="502"/>
      <c r="F250" s="336" t="s">
        <v>533</v>
      </c>
      <c r="G250" s="336" t="s">
        <v>669</v>
      </c>
      <c r="H250" s="336"/>
      <c r="I250" s="336" t="s">
        <v>668</v>
      </c>
      <c r="J250" s="337"/>
      <c r="K250" s="336"/>
      <c r="L250" s="337"/>
      <c r="M250" s="336"/>
      <c r="N250" s="338"/>
      <c r="V250" s="326"/>
      <c r="W250" s="332"/>
      <c r="Z250" s="300" t="s">
        <v>540</v>
      </c>
      <c r="AB250" s="332"/>
      <c r="AD250" s="332"/>
    </row>
    <row r="251" spans="1:30" s="297" customFormat="1" ht="12" x14ac:dyDescent="0.2">
      <c r="A251" s="335"/>
      <c r="B251" s="334"/>
      <c r="C251" s="505" t="s">
        <v>529</v>
      </c>
      <c r="D251" s="505"/>
      <c r="E251" s="505"/>
      <c r="F251" s="339"/>
      <c r="G251" s="339"/>
      <c r="H251" s="339"/>
      <c r="I251" s="339"/>
      <c r="J251" s="340">
        <v>56.68</v>
      </c>
      <c r="K251" s="339"/>
      <c r="L251" s="340">
        <v>22.68</v>
      </c>
      <c r="M251" s="339"/>
      <c r="N251" s="341"/>
      <c r="V251" s="326"/>
      <c r="W251" s="332"/>
      <c r="AA251" s="300" t="s">
        <v>529</v>
      </c>
      <c r="AB251" s="332"/>
      <c r="AD251" s="332"/>
    </row>
    <row r="252" spans="1:30" s="297" customFormat="1" ht="12" x14ac:dyDescent="0.2">
      <c r="A252" s="335"/>
      <c r="B252" s="334"/>
      <c r="C252" s="502" t="s">
        <v>528</v>
      </c>
      <c r="D252" s="502"/>
      <c r="E252" s="502"/>
      <c r="F252" s="336"/>
      <c r="G252" s="336"/>
      <c r="H252" s="336"/>
      <c r="I252" s="336"/>
      <c r="J252" s="337"/>
      <c r="K252" s="336"/>
      <c r="L252" s="337">
        <v>17.14</v>
      </c>
      <c r="M252" s="336"/>
      <c r="N252" s="338">
        <v>334</v>
      </c>
      <c r="V252" s="326"/>
      <c r="W252" s="332"/>
      <c r="Z252" s="300" t="s">
        <v>528</v>
      </c>
      <c r="AB252" s="332"/>
      <c r="AD252" s="332"/>
    </row>
    <row r="253" spans="1:30" s="297" customFormat="1" ht="33.75" x14ac:dyDescent="0.2">
      <c r="A253" s="335"/>
      <c r="B253" s="334" t="s">
        <v>644</v>
      </c>
      <c r="C253" s="502" t="s">
        <v>642</v>
      </c>
      <c r="D253" s="502"/>
      <c r="E253" s="502"/>
      <c r="F253" s="336" t="s">
        <v>488</v>
      </c>
      <c r="G253" s="336" t="s">
        <v>643</v>
      </c>
      <c r="H253" s="336"/>
      <c r="I253" s="336" t="s">
        <v>643</v>
      </c>
      <c r="J253" s="337"/>
      <c r="K253" s="336"/>
      <c r="L253" s="337">
        <v>16.63</v>
      </c>
      <c r="M253" s="336"/>
      <c r="N253" s="338">
        <v>324</v>
      </c>
      <c r="V253" s="326"/>
      <c r="W253" s="332"/>
      <c r="Z253" s="300" t="s">
        <v>642</v>
      </c>
      <c r="AB253" s="332"/>
      <c r="AD253" s="332"/>
    </row>
    <row r="254" spans="1:30" s="297" customFormat="1" ht="33.75" x14ac:dyDescent="0.2">
      <c r="A254" s="335"/>
      <c r="B254" s="334" t="s">
        <v>641</v>
      </c>
      <c r="C254" s="502" t="s">
        <v>640</v>
      </c>
      <c r="D254" s="502"/>
      <c r="E254" s="502"/>
      <c r="F254" s="336" t="s">
        <v>488</v>
      </c>
      <c r="G254" s="336" t="s">
        <v>596</v>
      </c>
      <c r="H254" s="336"/>
      <c r="I254" s="336" t="s">
        <v>596</v>
      </c>
      <c r="J254" s="337"/>
      <c r="K254" s="336"/>
      <c r="L254" s="337">
        <v>8.74</v>
      </c>
      <c r="M254" s="336"/>
      <c r="N254" s="338">
        <v>170</v>
      </c>
      <c r="V254" s="326"/>
      <c r="W254" s="332"/>
      <c r="Z254" s="300" t="s">
        <v>640</v>
      </c>
      <c r="AB254" s="332"/>
      <c r="AD254" s="332"/>
    </row>
    <row r="255" spans="1:30" s="297" customFormat="1" ht="12" x14ac:dyDescent="0.2">
      <c r="A255" s="342"/>
      <c r="B255" s="343"/>
      <c r="C255" s="504" t="s">
        <v>521</v>
      </c>
      <c r="D255" s="504"/>
      <c r="E255" s="504"/>
      <c r="F255" s="329"/>
      <c r="G255" s="329"/>
      <c r="H255" s="329"/>
      <c r="I255" s="329"/>
      <c r="J255" s="330"/>
      <c r="K255" s="329"/>
      <c r="L255" s="330">
        <v>48.05</v>
      </c>
      <c r="M255" s="339"/>
      <c r="N255" s="331">
        <v>865</v>
      </c>
      <c r="V255" s="326"/>
      <c r="W255" s="332"/>
      <c r="AB255" s="332" t="s">
        <v>521</v>
      </c>
      <c r="AD255" s="332"/>
    </row>
    <row r="256" spans="1:30" s="297" customFormat="1" ht="33.75" x14ac:dyDescent="0.2">
      <c r="A256" s="327" t="s">
        <v>358</v>
      </c>
      <c r="B256" s="328" t="s">
        <v>819</v>
      </c>
      <c r="C256" s="504" t="s">
        <v>820</v>
      </c>
      <c r="D256" s="504"/>
      <c r="E256" s="504"/>
      <c r="F256" s="329" t="s">
        <v>656</v>
      </c>
      <c r="G256" s="329"/>
      <c r="H256" s="329"/>
      <c r="I256" s="329" t="s">
        <v>963</v>
      </c>
      <c r="J256" s="330"/>
      <c r="K256" s="329"/>
      <c r="L256" s="330"/>
      <c r="M256" s="329"/>
      <c r="N256" s="331"/>
      <c r="V256" s="326"/>
      <c r="W256" s="332" t="s">
        <v>820</v>
      </c>
      <c r="AB256" s="332"/>
      <c r="AD256" s="332"/>
    </row>
    <row r="257" spans="1:30" s="297" customFormat="1" ht="12" x14ac:dyDescent="0.2">
      <c r="A257" s="344"/>
      <c r="B257" s="345"/>
      <c r="C257" s="502" t="s">
        <v>821</v>
      </c>
      <c r="D257" s="502"/>
      <c r="E257" s="502"/>
      <c r="F257" s="502"/>
      <c r="G257" s="502"/>
      <c r="H257" s="502"/>
      <c r="I257" s="502"/>
      <c r="J257" s="502"/>
      <c r="K257" s="502"/>
      <c r="L257" s="502"/>
      <c r="M257" s="502"/>
      <c r="N257" s="506"/>
      <c r="V257" s="326"/>
      <c r="W257" s="332"/>
      <c r="AB257" s="332"/>
      <c r="AC257" s="300" t="s">
        <v>821</v>
      </c>
      <c r="AD257" s="332"/>
    </row>
    <row r="258" spans="1:30" s="297" customFormat="1" ht="12" x14ac:dyDescent="0.2">
      <c r="A258" s="335"/>
      <c r="B258" s="334" t="s">
        <v>65</v>
      </c>
      <c r="C258" s="502" t="s">
        <v>535</v>
      </c>
      <c r="D258" s="502"/>
      <c r="E258" s="502"/>
      <c r="F258" s="336"/>
      <c r="G258" s="336"/>
      <c r="H258" s="336"/>
      <c r="I258" s="336"/>
      <c r="J258" s="337">
        <v>225.91</v>
      </c>
      <c r="K258" s="336"/>
      <c r="L258" s="337">
        <v>81.33</v>
      </c>
      <c r="M258" s="336" t="s">
        <v>605</v>
      </c>
      <c r="N258" s="338">
        <v>1586</v>
      </c>
      <c r="V258" s="326"/>
      <c r="W258" s="332"/>
      <c r="Y258" s="300" t="s">
        <v>535</v>
      </c>
      <c r="AB258" s="332"/>
      <c r="AD258" s="332"/>
    </row>
    <row r="259" spans="1:30" s="297" customFormat="1" ht="12" x14ac:dyDescent="0.2">
      <c r="A259" s="335"/>
      <c r="B259" s="334" t="s">
        <v>63</v>
      </c>
      <c r="C259" s="502" t="s">
        <v>534</v>
      </c>
      <c r="D259" s="502"/>
      <c r="E259" s="502"/>
      <c r="F259" s="336"/>
      <c r="G259" s="336"/>
      <c r="H259" s="336"/>
      <c r="I259" s="336"/>
      <c r="J259" s="337">
        <v>73.27</v>
      </c>
      <c r="K259" s="336"/>
      <c r="L259" s="337">
        <v>26.38</v>
      </c>
      <c r="M259" s="336" t="s">
        <v>935</v>
      </c>
      <c r="N259" s="338">
        <v>208</v>
      </c>
      <c r="V259" s="326"/>
      <c r="W259" s="332"/>
      <c r="Y259" s="300" t="s">
        <v>534</v>
      </c>
      <c r="AB259" s="332"/>
      <c r="AD259" s="332"/>
    </row>
    <row r="260" spans="1:30" s="297" customFormat="1" ht="12" x14ac:dyDescent="0.2">
      <c r="A260" s="335"/>
      <c r="B260" s="334" t="s">
        <v>62</v>
      </c>
      <c r="C260" s="502" t="s">
        <v>545</v>
      </c>
      <c r="D260" s="502"/>
      <c r="E260" s="502"/>
      <c r="F260" s="336"/>
      <c r="G260" s="336"/>
      <c r="H260" s="336"/>
      <c r="I260" s="336"/>
      <c r="J260" s="337">
        <v>3.1</v>
      </c>
      <c r="K260" s="336"/>
      <c r="L260" s="337">
        <v>1.1200000000000001</v>
      </c>
      <c r="M260" s="336" t="s">
        <v>605</v>
      </c>
      <c r="N260" s="338">
        <v>22</v>
      </c>
      <c r="V260" s="326"/>
      <c r="W260" s="332"/>
      <c r="Y260" s="300" t="s">
        <v>545</v>
      </c>
      <c r="AB260" s="332"/>
      <c r="AD260" s="332"/>
    </row>
    <row r="261" spans="1:30" s="297" customFormat="1" ht="12" x14ac:dyDescent="0.2">
      <c r="A261" s="335"/>
      <c r="B261" s="334" t="s">
        <v>61</v>
      </c>
      <c r="C261" s="502" t="s">
        <v>649</v>
      </c>
      <c r="D261" s="502"/>
      <c r="E261" s="502"/>
      <c r="F261" s="336"/>
      <c r="G261" s="336"/>
      <c r="H261" s="336"/>
      <c r="I261" s="336"/>
      <c r="J261" s="337">
        <v>95.64</v>
      </c>
      <c r="K261" s="336"/>
      <c r="L261" s="337">
        <v>34.43</v>
      </c>
      <c r="M261" s="336" t="s">
        <v>936</v>
      </c>
      <c r="N261" s="338">
        <v>188</v>
      </c>
      <c r="V261" s="326"/>
      <c r="W261" s="332"/>
      <c r="Y261" s="300" t="s">
        <v>649</v>
      </c>
      <c r="AB261" s="332"/>
      <c r="AD261" s="332"/>
    </row>
    <row r="262" spans="1:30" s="297" customFormat="1" ht="12" x14ac:dyDescent="0.2">
      <c r="A262" s="335"/>
      <c r="B262" s="334"/>
      <c r="C262" s="502" t="s">
        <v>530</v>
      </c>
      <c r="D262" s="502"/>
      <c r="E262" s="502"/>
      <c r="F262" s="336" t="s">
        <v>533</v>
      </c>
      <c r="G262" s="336" t="s">
        <v>358</v>
      </c>
      <c r="H262" s="336"/>
      <c r="I262" s="336" t="s">
        <v>964</v>
      </c>
      <c r="J262" s="337"/>
      <c r="K262" s="336"/>
      <c r="L262" s="337"/>
      <c r="M262" s="336"/>
      <c r="N262" s="338"/>
      <c r="V262" s="326"/>
      <c r="W262" s="332"/>
      <c r="Z262" s="300" t="s">
        <v>530</v>
      </c>
      <c r="AB262" s="332"/>
      <c r="AD262" s="332"/>
    </row>
    <row r="263" spans="1:30" s="297" customFormat="1" ht="12" x14ac:dyDescent="0.2">
      <c r="A263" s="335"/>
      <c r="B263" s="334"/>
      <c r="C263" s="502" t="s">
        <v>540</v>
      </c>
      <c r="D263" s="502"/>
      <c r="E263" s="502"/>
      <c r="F263" s="336" t="s">
        <v>533</v>
      </c>
      <c r="G263" s="336" t="s">
        <v>965</v>
      </c>
      <c r="H263" s="336"/>
      <c r="I263" s="336" t="s">
        <v>966</v>
      </c>
      <c r="J263" s="337"/>
      <c r="K263" s="336"/>
      <c r="L263" s="337"/>
      <c r="M263" s="336"/>
      <c r="N263" s="338"/>
      <c r="V263" s="326"/>
      <c r="W263" s="332"/>
      <c r="Z263" s="300" t="s">
        <v>540</v>
      </c>
      <c r="AB263" s="332"/>
      <c r="AD263" s="332"/>
    </row>
    <row r="264" spans="1:30" s="297" customFormat="1" ht="12" x14ac:dyDescent="0.2">
      <c r="A264" s="335"/>
      <c r="B264" s="334"/>
      <c r="C264" s="505" t="s">
        <v>529</v>
      </c>
      <c r="D264" s="505"/>
      <c r="E264" s="505"/>
      <c r="F264" s="339"/>
      <c r="G264" s="339"/>
      <c r="H264" s="339"/>
      <c r="I264" s="339"/>
      <c r="J264" s="340">
        <v>394.82</v>
      </c>
      <c r="K264" s="339"/>
      <c r="L264" s="340">
        <v>142.13999999999999</v>
      </c>
      <c r="M264" s="339"/>
      <c r="N264" s="341"/>
      <c r="V264" s="326"/>
      <c r="W264" s="332"/>
      <c r="AA264" s="300" t="s">
        <v>529</v>
      </c>
      <c r="AB264" s="332"/>
      <c r="AD264" s="332"/>
    </row>
    <row r="265" spans="1:30" s="297" customFormat="1" ht="12" x14ac:dyDescent="0.2">
      <c r="A265" s="335"/>
      <c r="B265" s="334"/>
      <c r="C265" s="502" t="s">
        <v>528</v>
      </c>
      <c r="D265" s="502"/>
      <c r="E265" s="502"/>
      <c r="F265" s="336"/>
      <c r="G265" s="336"/>
      <c r="H265" s="336"/>
      <c r="I265" s="336"/>
      <c r="J265" s="337"/>
      <c r="K265" s="336"/>
      <c r="L265" s="337">
        <v>82.45</v>
      </c>
      <c r="M265" s="336"/>
      <c r="N265" s="338">
        <v>1608</v>
      </c>
      <c r="V265" s="326"/>
      <c r="W265" s="332"/>
      <c r="Z265" s="300" t="s">
        <v>528</v>
      </c>
      <c r="AB265" s="332"/>
      <c r="AD265" s="332"/>
    </row>
    <row r="266" spans="1:30" s="297" customFormat="1" ht="33.75" x14ac:dyDescent="0.2">
      <c r="A266" s="335"/>
      <c r="B266" s="334" t="s">
        <v>644</v>
      </c>
      <c r="C266" s="502" t="s">
        <v>642</v>
      </c>
      <c r="D266" s="502"/>
      <c r="E266" s="502"/>
      <c r="F266" s="336" t="s">
        <v>488</v>
      </c>
      <c r="G266" s="336" t="s">
        <v>643</v>
      </c>
      <c r="H266" s="336"/>
      <c r="I266" s="336" t="s">
        <v>643</v>
      </c>
      <c r="J266" s="337"/>
      <c r="K266" s="336"/>
      <c r="L266" s="337">
        <v>79.98</v>
      </c>
      <c r="M266" s="336"/>
      <c r="N266" s="338">
        <v>1560</v>
      </c>
      <c r="V266" s="326"/>
      <c r="W266" s="332"/>
      <c r="Z266" s="300" t="s">
        <v>642</v>
      </c>
      <c r="AB266" s="332"/>
      <c r="AD266" s="332"/>
    </row>
    <row r="267" spans="1:30" s="297" customFormat="1" ht="33.75" x14ac:dyDescent="0.2">
      <c r="A267" s="335"/>
      <c r="B267" s="334" t="s">
        <v>641</v>
      </c>
      <c r="C267" s="502" t="s">
        <v>640</v>
      </c>
      <c r="D267" s="502"/>
      <c r="E267" s="502"/>
      <c r="F267" s="336" t="s">
        <v>488</v>
      </c>
      <c r="G267" s="336" t="s">
        <v>596</v>
      </c>
      <c r="H267" s="336"/>
      <c r="I267" s="336" t="s">
        <v>596</v>
      </c>
      <c r="J267" s="337"/>
      <c r="K267" s="336"/>
      <c r="L267" s="337">
        <v>42.05</v>
      </c>
      <c r="M267" s="336"/>
      <c r="N267" s="338">
        <v>820</v>
      </c>
      <c r="V267" s="326"/>
      <c r="W267" s="332"/>
      <c r="Z267" s="300" t="s">
        <v>640</v>
      </c>
      <c r="AB267" s="332"/>
      <c r="AD267" s="332"/>
    </row>
    <row r="268" spans="1:30" s="297" customFormat="1" ht="12" x14ac:dyDescent="0.2">
      <c r="A268" s="342"/>
      <c r="B268" s="343"/>
      <c r="C268" s="504" t="s">
        <v>521</v>
      </c>
      <c r="D268" s="504"/>
      <c r="E268" s="504"/>
      <c r="F268" s="329"/>
      <c r="G268" s="329"/>
      <c r="H268" s="329"/>
      <c r="I268" s="329"/>
      <c r="J268" s="330"/>
      <c r="K268" s="329"/>
      <c r="L268" s="330">
        <v>264.17</v>
      </c>
      <c r="M268" s="339"/>
      <c r="N268" s="331">
        <v>4362</v>
      </c>
      <c r="V268" s="326"/>
      <c r="W268" s="332"/>
      <c r="AB268" s="332" t="s">
        <v>521</v>
      </c>
      <c r="AD268" s="332"/>
    </row>
    <row r="269" spans="1:30" s="297" customFormat="1" ht="33.75" x14ac:dyDescent="0.2">
      <c r="A269" s="327" t="s">
        <v>371</v>
      </c>
      <c r="B269" s="328" t="s">
        <v>822</v>
      </c>
      <c r="C269" s="504" t="s">
        <v>823</v>
      </c>
      <c r="D269" s="504"/>
      <c r="E269" s="504"/>
      <c r="F269" s="329" t="s">
        <v>656</v>
      </c>
      <c r="G269" s="329"/>
      <c r="H269" s="329"/>
      <c r="I269" s="329" t="s">
        <v>967</v>
      </c>
      <c r="J269" s="330"/>
      <c r="K269" s="329"/>
      <c r="L269" s="330"/>
      <c r="M269" s="329"/>
      <c r="N269" s="331"/>
      <c r="V269" s="326"/>
      <c r="W269" s="332" t="s">
        <v>823</v>
      </c>
      <c r="AB269" s="332"/>
      <c r="AD269" s="332"/>
    </row>
    <row r="270" spans="1:30" s="297" customFormat="1" ht="12" x14ac:dyDescent="0.2">
      <c r="A270" s="335"/>
      <c r="B270" s="334" t="s">
        <v>65</v>
      </c>
      <c r="C270" s="502" t="s">
        <v>535</v>
      </c>
      <c r="D270" s="502"/>
      <c r="E270" s="502"/>
      <c r="F270" s="336"/>
      <c r="G270" s="336"/>
      <c r="H270" s="336"/>
      <c r="I270" s="336"/>
      <c r="J270" s="337">
        <v>253.26</v>
      </c>
      <c r="K270" s="336"/>
      <c r="L270" s="337">
        <v>45.59</v>
      </c>
      <c r="M270" s="336" t="s">
        <v>605</v>
      </c>
      <c r="N270" s="338">
        <v>889</v>
      </c>
      <c r="V270" s="326"/>
      <c r="W270" s="332"/>
      <c r="Y270" s="300" t="s">
        <v>535</v>
      </c>
      <c r="AB270" s="332"/>
      <c r="AD270" s="332"/>
    </row>
    <row r="271" spans="1:30" s="297" customFormat="1" ht="12" x14ac:dyDescent="0.2">
      <c r="A271" s="335"/>
      <c r="B271" s="334" t="s">
        <v>63</v>
      </c>
      <c r="C271" s="502" t="s">
        <v>534</v>
      </c>
      <c r="D271" s="502"/>
      <c r="E271" s="502"/>
      <c r="F271" s="336"/>
      <c r="G271" s="336"/>
      <c r="H271" s="336"/>
      <c r="I271" s="336"/>
      <c r="J271" s="337">
        <v>73.27</v>
      </c>
      <c r="K271" s="336"/>
      <c r="L271" s="337">
        <v>13.19</v>
      </c>
      <c r="M271" s="336" t="s">
        <v>935</v>
      </c>
      <c r="N271" s="338">
        <v>104</v>
      </c>
      <c r="V271" s="326"/>
      <c r="W271" s="332"/>
      <c r="Y271" s="300" t="s">
        <v>534</v>
      </c>
      <c r="AB271" s="332"/>
      <c r="AD271" s="332"/>
    </row>
    <row r="272" spans="1:30" s="297" customFormat="1" ht="12" x14ac:dyDescent="0.2">
      <c r="A272" s="335"/>
      <c r="B272" s="334" t="s">
        <v>62</v>
      </c>
      <c r="C272" s="502" t="s">
        <v>545</v>
      </c>
      <c r="D272" s="502"/>
      <c r="E272" s="502"/>
      <c r="F272" s="336"/>
      <c r="G272" s="336"/>
      <c r="H272" s="336"/>
      <c r="I272" s="336"/>
      <c r="J272" s="337">
        <v>3.1</v>
      </c>
      <c r="K272" s="336"/>
      <c r="L272" s="337">
        <v>0.56000000000000005</v>
      </c>
      <c r="M272" s="336" t="s">
        <v>605</v>
      </c>
      <c r="N272" s="338">
        <v>11</v>
      </c>
      <c r="V272" s="326"/>
      <c r="W272" s="332"/>
      <c r="Y272" s="300" t="s">
        <v>545</v>
      </c>
      <c r="AB272" s="332"/>
      <c r="AD272" s="332"/>
    </row>
    <row r="273" spans="1:30" s="297" customFormat="1" ht="12" x14ac:dyDescent="0.2">
      <c r="A273" s="335"/>
      <c r="B273" s="334" t="s">
        <v>61</v>
      </c>
      <c r="C273" s="502" t="s">
        <v>649</v>
      </c>
      <c r="D273" s="502"/>
      <c r="E273" s="502"/>
      <c r="F273" s="336"/>
      <c r="G273" s="336"/>
      <c r="H273" s="336"/>
      <c r="I273" s="336"/>
      <c r="J273" s="337">
        <v>112.89</v>
      </c>
      <c r="K273" s="336"/>
      <c r="L273" s="337">
        <v>20.32</v>
      </c>
      <c r="M273" s="336" t="s">
        <v>936</v>
      </c>
      <c r="N273" s="338">
        <v>111</v>
      </c>
      <c r="V273" s="326"/>
      <c r="W273" s="332"/>
      <c r="Y273" s="300" t="s">
        <v>649</v>
      </c>
      <c r="AB273" s="332"/>
      <c r="AD273" s="332"/>
    </row>
    <row r="274" spans="1:30" s="297" customFormat="1" ht="12" x14ac:dyDescent="0.2">
      <c r="A274" s="335"/>
      <c r="B274" s="334"/>
      <c r="C274" s="502" t="s">
        <v>530</v>
      </c>
      <c r="D274" s="502"/>
      <c r="E274" s="502"/>
      <c r="F274" s="336" t="s">
        <v>533</v>
      </c>
      <c r="G274" s="336" t="s">
        <v>688</v>
      </c>
      <c r="H274" s="336"/>
      <c r="I274" s="336" t="s">
        <v>968</v>
      </c>
      <c r="J274" s="337"/>
      <c r="K274" s="336"/>
      <c r="L274" s="337"/>
      <c r="M274" s="336"/>
      <c r="N274" s="338"/>
      <c r="V274" s="326"/>
      <c r="W274" s="332"/>
      <c r="Z274" s="300" t="s">
        <v>530</v>
      </c>
      <c r="AB274" s="332"/>
      <c r="AD274" s="332"/>
    </row>
    <row r="275" spans="1:30" s="297" customFormat="1" ht="12" x14ac:dyDescent="0.2">
      <c r="A275" s="335"/>
      <c r="B275" s="334"/>
      <c r="C275" s="502" t="s">
        <v>540</v>
      </c>
      <c r="D275" s="502"/>
      <c r="E275" s="502"/>
      <c r="F275" s="336" t="s">
        <v>533</v>
      </c>
      <c r="G275" s="336" t="s">
        <v>965</v>
      </c>
      <c r="H275" s="336"/>
      <c r="I275" s="336" t="s">
        <v>969</v>
      </c>
      <c r="J275" s="337"/>
      <c r="K275" s="336"/>
      <c r="L275" s="337"/>
      <c r="M275" s="336"/>
      <c r="N275" s="338"/>
      <c r="V275" s="326"/>
      <c r="W275" s="332"/>
      <c r="Z275" s="300" t="s">
        <v>540</v>
      </c>
      <c r="AB275" s="332"/>
      <c r="AD275" s="332"/>
    </row>
    <row r="276" spans="1:30" s="297" customFormat="1" ht="12" x14ac:dyDescent="0.2">
      <c r="A276" s="335"/>
      <c r="B276" s="334"/>
      <c r="C276" s="505" t="s">
        <v>529</v>
      </c>
      <c r="D276" s="505"/>
      <c r="E276" s="505"/>
      <c r="F276" s="339"/>
      <c r="G276" s="339"/>
      <c r="H276" s="339"/>
      <c r="I276" s="339"/>
      <c r="J276" s="340">
        <v>439.42</v>
      </c>
      <c r="K276" s="339"/>
      <c r="L276" s="340">
        <v>79.099999999999994</v>
      </c>
      <c r="M276" s="339"/>
      <c r="N276" s="341"/>
      <c r="V276" s="326"/>
      <c r="W276" s="332"/>
      <c r="AA276" s="300" t="s">
        <v>529</v>
      </c>
      <c r="AB276" s="332"/>
      <c r="AD276" s="332"/>
    </row>
    <row r="277" spans="1:30" s="297" customFormat="1" ht="12" x14ac:dyDescent="0.2">
      <c r="A277" s="335"/>
      <c r="B277" s="334"/>
      <c r="C277" s="502" t="s">
        <v>528</v>
      </c>
      <c r="D277" s="502"/>
      <c r="E277" s="502"/>
      <c r="F277" s="336"/>
      <c r="G277" s="336"/>
      <c r="H277" s="336"/>
      <c r="I277" s="336"/>
      <c r="J277" s="337"/>
      <c r="K277" s="336"/>
      <c r="L277" s="337">
        <v>46.15</v>
      </c>
      <c r="M277" s="336"/>
      <c r="N277" s="338">
        <v>900</v>
      </c>
      <c r="V277" s="326"/>
      <c r="W277" s="332"/>
      <c r="Z277" s="300" t="s">
        <v>528</v>
      </c>
      <c r="AB277" s="332"/>
      <c r="AD277" s="332"/>
    </row>
    <row r="278" spans="1:30" s="297" customFormat="1" ht="33.75" x14ac:dyDescent="0.2">
      <c r="A278" s="335"/>
      <c r="B278" s="334" t="s">
        <v>644</v>
      </c>
      <c r="C278" s="502" t="s">
        <v>642</v>
      </c>
      <c r="D278" s="502"/>
      <c r="E278" s="502"/>
      <c r="F278" s="336" t="s">
        <v>488</v>
      </c>
      <c r="G278" s="336" t="s">
        <v>643</v>
      </c>
      <c r="H278" s="336"/>
      <c r="I278" s="336" t="s">
        <v>643</v>
      </c>
      <c r="J278" s="337"/>
      <c r="K278" s="336"/>
      <c r="L278" s="337">
        <v>44.77</v>
      </c>
      <c r="M278" s="336"/>
      <c r="N278" s="338">
        <v>873</v>
      </c>
      <c r="V278" s="326"/>
      <c r="W278" s="332"/>
      <c r="Z278" s="300" t="s">
        <v>642</v>
      </c>
      <c r="AB278" s="332"/>
      <c r="AD278" s="332"/>
    </row>
    <row r="279" spans="1:30" s="297" customFormat="1" ht="33.75" x14ac:dyDescent="0.2">
      <c r="A279" s="335"/>
      <c r="B279" s="334" t="s">
        <v>641</v>
      </c>
      <c r="C279" s="502" t="s">
        <v>640</v>
      </c>
      <c r="D279" s="502"/>
      <c r="E279" s="502"/>
      <c r="F279" s="336" t="s">
        <v>488</v>
      </c>
      <c r="G279" s="336" t="s">
        <v>596</v>
      </c>
      <c r="H279" s="336"/>
      <c r="I279" s="336" t="s">
        <v>596</v>
      </c>
      <c r="J279" s="337"/>
      <c r="K279" s="336"/>
      <c r="L279" s="337">
        <v>23.54</v>
      </c>
      <c r="M279" s="336"/>
      <c r="N279" s="338">
        <v>459</v>
      </c>
      <c r="V279" s="326"/>
      <c r="W279" s="332"/>
      <c r="Z279" s="300" t="s">
        <v>640</v>
      </c>
      <c r="AB279" s="332"/>
      <c r="AD279" s="332"/>
    </row>
    <row r="280" spans="1:30" s="297" customFormat="1" ht="12" x14ac:dyDescent="0.2">
      <c r="A280" s="342"/>
      <c r="B280" s="343"/>
      <c r="C280" s="504" t="s">
        <v>521</v>
      </c>
      <c r="D280" s="504"/>
      <c r="E280" s="504"/>
      <c r="F280" s="329"/>
      <c r="G280" s="329"/>
      <c r="H280" s="329"/>
      <c r="I280" s="329"/>
      <c r="J280" s="330"/>
      <c r="K280" s="329"/>
      <c r="L280" s="330">
        <v>147.41</v>
      </c>
      <c r="M280" s="339"/>
      <c r="N280" s="331">
        <v>2436</v>
      </c>
      <c r="V280" s="326"/>
      <c r="W280" s="332"/>
      <c r="AB280" s="332" t="s">
        <v>521</v>
      </c>
      <c r="AD280" s="332"/>
    </row>
    <row r="281" spans="1:30" s="297" customFormat="1" ht="12" x14ac:dyDescent="0.2">
      <c r="A281" s="510" t="s">
        <v>588</v>
      </c>
      <c r="B281" s="511"/>
      <c r="C281" s="511"/>
      <c r="D281" s="511"/>
      <c r="E281" s="511"/>
      <c r="F281" s="511"/>
      <c r="G281" s="511"/>
      <c r="H281" s="511"/>
      <c r="I281" s="511"/>
      <c r="J281" s="511"/>
      <c r="K281" s="511"/>
      <c r="L281" s="511"/>
      <c r="M281" s="511"/>
      <c r="N281" s="512"/>
      <c r="V281" s="326"/>
      <c r="W281" s="332"/>
      <c r="AB281" s="332"/>
      <c r="AD281" s="332" t="s">
        <v>588</v>
      </c>
    </row>
    <row r="282" spans="1:30" s="297" customFormat="1" ht="33.75" x14ac:dyDescent="0.2">
      <c r="A282" s="327" t="s">
        <v>359</v>
      </c>
      <c r="B282" s="328" t="s">
        <v>667</v>
      </c>
      <c r="C282" s="504" t="s">
        <v>666</v>
      </c>
      <c r="D282" s="504"/>
      <c r="E282" s="504"/>
      <c r="F282" s="329" t="s">
        <v>663</v>
      </c>
      <c r="G282" s="329"/>
      <c r="H282" s="329"/>
      <c r="I282" s="329" t="s">
        <v>970</v>
      </c>
      <c r="J282" s="330"/>
      <c r="K282" s="329"/>
      <c r="L282" s="330"/>
      <c r="M282" s="329"/>
      <c r="N282" s="331"/>
      <c r="V282" s="326"/>
      <c r="W282" s="332" t="s">
        <v>666</v>
      </c>
      <c r="AB282" s="332"/>
      <c r="AD282" s="332"/>
    </row>
    <row r="283" spans="1:30" s="297" customFormat="1" ht="12" x14ac:dyDescent="0.2">
      <c r="A283" s="344"/>
      <c r="B283" s="345"/>
      <c r="C283" s="502" t="s">
        <v>824</v>
      </c>
      <c r="D283" s="502"/>
      <c r="E283" s="502"/>
      <c r="F283" s="502"/>
      <c r="G283" s="502"/>
      <c r="H283" s="502"/>
      <c r="I283" s="502"/>
      <c r="J283" s="502"/>
      <c r="K283" s="502"/>
      <c r="L283" s="502"/>
      <c r="M283" s="502"/>
      <c r="N283" s="506"/>
      <c r="V283" s="326"/>
      <c r="W283" s="332"/>
      <c r="AB283" s="332"/>
      <c r="AC283" s="300" t="s">
        <v>824</v>
      </c>
      <c r="AD283" s="332"/>
    </row>
    <row r="284" spans="1:30" s="297" customFormat="1" ht="12" x14ac:dyDescent="0.2">
      <c r="A284" s="335"/>
      <c r="B284" s="334" t="s">
        <v>65</v>
      </c>
      <c r="C284" s="502" t="s">
        <v>535</v>
      </c>
      <c r="D284" s="502"/>
      <c r="E284" s="502"/>
      <c r="F284" s="336"/>
      <c r="G284" s="336"/>
      <c r="H284" s="336"/>
      <c r="I284" s="336"/>
      <c r="J284" s="337">
        <v>2445.2800000000002</v>
      </c>
      <c r="K284" s="336"/>
      <c r="L284" s="337">
        <v>308.11</v>
      </c>
      <c r="M284" s="336" t="s">
        <v>605</v>
      </c>
      <c r="N284" s="338">
        <v>6008</v>
      </c>
      <c r="V284" s="326"/>
      <c r="W284" s="332"/>
      <c r="Y284" s="300" t="s">
        <v>535</v>
      </c>
      <c r="AB284" s="332"/>
      <c r="AD284" s="332"/>
    </row>
    <row r="285" spans="1:30" s="297" customFormat="1" ht="12" x14ac:dyDescent="0.2">
      <c r="A285" s="335"/>
      <c r="B285" s="334"/>
      <c r="C285" s="502" t="s">
        <v>530</v>
      </c>
      <c r="D285" s="502"/>
      <c r="E285" s="502"/>
      <c r="F285" s="336" t="s">
        <v>533</v>
      </c>
      <c r="G285" s="336" t="s">
        <v>665</v>
      </c>
      <c r="H285" s="336"/>
      <c r="I285" s="336" t="s">
        <v>971</v>
      </c>
      <c r="J285" s="337"/>
      <c r="K285" s="336"/>
      <c r="L285" s="337"/>
      <c r="M285" s="336"/>
      <c r="N285" s="338"/>
      <c r="V285" s="326"/>
      <c r="W285" s="332"/>
      <c r="Z285" s="300" t="s">
        <v>530</v>
      </c>
      <c r="AB285" s="332"/>
      <c r="AD285" s="332"/>
    </row>
    <row r="286" spans="1:30" s="297" customFormat="1" ht="12" x14ac:dyDescent="0.2">
      <c r="A286" s="335"/>
      <c r="B286" s="334"/>
      <c r="C286" s="505" t="s">
        <v>529</v>
      </c>
      <c r="D286" s="505"/>
      <c r="E286" s="505"/>
      <c r="F286" s="339"/>
      <c r="G286" s="339"/>
      <c r="H286" s="339"/>
      <c r="I286" s="339"/>
      <c r="J286" s="340">
        <v>2445.2800000000002</v>
      </c>
      <c r="K286" s="339"/>
      <c r="L286" s="340">
        <v>308.11</v>
      </c>
      <c r="M286" s="339"/>
      <c r="N286" s="341"/>
      <c r="V286" s="326"/>
      <c r="W286" s="332"/>
      <c r="AA286" s="300" t="s">
        <v>529</v>
      </c>
      <c r="AB286" s="332"/>
      <c r="AD286" s="332"/>
    </row>
    <row r="287" spans="1:30" s="297" customFormat="1" ht="12" x14ac:dyDescent="0.2">
      <c r="A287" s="335"/>
      <c r="B287" s="334"/>
      <c r="C287" s="502" t="s">
        <v>528</v>
      </c>
      <c r="D287" s="502"/>
      <c r="E287" s="502"/>
      <c r="F287" s="336"/>
      <c r="G287" s="336"/>
      <c r="H287" s="336"/>
      <c r="I287" s="336"/>
      <c r="J287" s="337"/>
      <c r="K287" s="336"/>
      <c r="L287" s="337">
        <v>308.11</v>
      </c>
      <c r="M287" s="336"/>
      <c r="N287" s="338">
        <v>6008</v>
      </c>
      <c r="V287" s="326"/>
      <c r="W287" s="332"/>
      <c r="Z287" s="300" t="s">
        <v>528</v>
      </c>
      <c r="AB287" s="332"/>
      <c r="AD287" s="332"/>
    </row>
    <row r="288" spans="1:30" s="297" customFormat="1" ht="33.75" x14ac:dyDescent="0.2">
      <c r="A288" s="335"/>
      <c r="B288" s="334" t="s">
        <v>660</v>
      </c>
      <c r="C288" s="502" t="s">
        <v>659</v>
      </c>
      <c r="D288" s="502"/>
      <c r="E288" s="502"/>
      <c r="F288" s="336" t="s">
        <v>488</v>
      </c>
      <c r="G288" s="336" t="s">
        <v>526</v>
      </c>
      <c r="H288" s="336"/>
      <c r="I288" s="336" t="s">
        <v>526</v>
      </c>
      <c r="J288" s="337"/>
      <c r="K288" s="336"/>
      <c r="L288" s="337">
        <v>274.22000000000003</v>
      </c>
      <c r="M288" s="336"/>
      <c r="N288" s="338">
        <v>5347</v>
      </c>
      <c r="V288" s="326"/>
      <c r="W288" s="332"/>
      <c r="Z288" s="300" t="s">
        <v>659</v>
      </c>
      <c r="AB288" s="332"/>
      <c r="AD288" s="332"/>
    </row>
    <row r="289" spans="1:30" s="297" customFormat="1" ht="33.75" x14ac:dyDescent="0.2">
      <c r="A289" s="335"/>
      <c r="B289" s="334" t="s">
        <v>658</v>
      </c>
      <c r="C289" s="502" t="s">
        <v>657</v>
      </c>
      <c r="D289" s="502"/>
      <c r="E289" s="502"/>
      <c r="F289" s="336" t="s">
        <v>488</v>
      </c>
      <c r="G289" s="336" t="s">
        <v>615</v>
      </c>
      <c r="H289" s="336"/>
      <c r="I289" s="336" t="s">
        <v>615</v>
      </c>
      <c r="J289" s="337"/>
      <c r="K289" s="336"/>
      <c r="L289" s="337">
        <v>123.24</v>
      </c>
      <c r="M289" s="336"/>
      <c r="N289" s="338">
        <v>2403</v>
      </c>
      <c r="V289" s="326"/>
      <c r="W289" s="332"/>
      <c r="Z289" s="300" t="s">
        <v>657</v>
      </c>
      <c r="AB289" s="332"/>
      <c r="AD289" s="332"/>
    </row>
    <row r="290" spans="1:30" s="297" customFormat="1" ht="12" x14ac:dyDescent="0.2">
      <c r="A290" s="342"/>
      <c r="B290" s="343"/>
      <c r="C290" s="504" t="s">
        <v>521</v>
      </c>
      <c r="D290" s="504"/>
      <c r="E290" s="504"/>
      <c r="F290" s="329"/>
      <c r="G290" s="329"/>
      <c r="H290" s="329"/>
      <c r="I290" s="329"/>
      <c r="J290" s="330"/>
      <c r="K290" s="329"/>
      <c r="L290" s="330">
        <v>705.57</v>
      </c>
      <c r="M290" s="339"/>
      <c r="N290" s="331">
        <v>13758</v>
      </c>
      <c r="V290" s="326"/>
      <c r="W290" s="332"/>
      <c r="AB290" s="332" t="s">
        <v>521</v>
      </c>
      <c r="AD290" s="332"/>
    </row>
    <row r="291" spans="1:30" s="297" customFormat="1" ht="22.5" x14ac:dyDescent="0.2">
      <c r="A291" s="327" t="s">
        <v>389</v>
      </c>
      <c r="B291" s="328" t="s">
        <v>664</v>
      </c>
      <c r="C291" s="504" t="s">
        <v>662</v>
      </c>
      <c r="D291" s="504"/>
      <c r="E291" s="504"/>
      <c r="F291" s="329" t="s">
        <v>663</v>
      </c>
      <c r="G291" s="329"/>
      <c r="H291" s="329"/>
      <c r="I291" s="329" t="s">
        <v>970</v>
      </c>
      <c r="J291" s="330"/>
      <c r="K291" s="329"/>
      <c r="L291" s="330"/>
      <c r="M291" s="329"/>
      <c r="N291" s="331"/>
      <c r="V291" s="326"/>
      <c r="W291" s="332" t="s">
        <v>662</v>
      </c>
      <c r="AB291" s="332"/>
      <c r="AD291" s="332"/>
    </row>
    <row r="292" spans="1:30" s="297" customFormat="1" ht="12" x14ac:dyDescent="0.2">
      <c r="A292" s="335"/>
      <c r="B292" s="334" t="s">
        <v>65</v>
      </c>
      <c r="C292" s="502" t="s">
        <v>535</v>
      </c>
      <c r="D292" s="502"/>
      <c r="E292" s="502"/>
      <c r="F292" s="336"/>
      <c r="G292" s="336"/>
      <c r="H292" s="336"/>
      <c r="I292" s="336"/>
      <c r="J292" s="337">
        <v>1147.08</v>
      </c>
      <c r="K292" s="336"/>
      <c r="L292" s="337">
        <v>144.53</v>
      </c>
      <c r="M292" s="336" t="s">
        <v>605</v>
      </c>
      <c r="N292" s="338">
        <v>2818</v>
      </c>
      <c r="V292" s="326"/>
      <c r="W292" s="332"/>
      <c r="Y292" s="300" t="s">
        <v>535</v>
      </c>
      <c r="AB292" s="332"/>
      <c r="AD292" s="332"/>
    </row>
    <row r="293" spans="1:30" s="297" customFormat="1" ht="12" x14ac:dyDescent="0.2">
      <c r="A293" s="335"/>
      <c r="B293" s="334"/>
      <c r="C293" s="502" t="s">
        <v>530</v>
      </c>
      <c r="D293" s="502"/>
      <c r="E293" s="502"/>
      <c r="F293" s="336" t="s">
        <v>533</v>
      </c>
      <c r="G293" s="336" t="s">
        <v>661</v>
      </c>
      <c r="H293" s="336"/>
      <c r="I293" s="336" t="s">
        <v>972</v>
      </c>
      <c r="J293" s="337"/>
      <c r="K293" s="336"/>
      <c r="L293" s="337"/>
      <c r="M293" s="336"/>
      <c r="N293" s="338"/>
      <c r="V293" s="326"/>
      <c r="W293" s="332"/>
      <c r="Z293" s="300" t="s">
        <v>530</v>
      </c>
      <c r="AB293" s="332"/>
      <c r="AD293" s="332"/>
    </row>
    <row r="294" spans="1:30" s="297" customFormat="1" ht="12" x14ac:dyDescent="0.2">
      <c r="A294" s="335"/>
      <c r="B294" s="334"/>
      <c r="C294" s="505" t="s">
        <v>529</v>
      </c>
      <c r="D294" s="505"/>
      <c r="E294" s="505"/>
      <c r="F294" s="339"/>
      <c r="G294" s="339"/>
      <c r="H294" s="339"/>
      <c r="I294" s="339"/>
      <c r="J294" s="340">
        <v>1147.08</v>
      </c>
      <c r="K294" s="339"/>
      <c r="L294" s="340">
        <v>144.53</v>
      </c>
      <c r="M294" s="339"/>
      <c r="N294" s="341"/>
      <c r="V294" s="326"/>
      <c r="W294" s="332"/>
      <c r="AA294" s="300" t="s">
        <v>529</v>
      </c>
      <c r="AB294" s="332"/>
      <c r="AD294" s="332"/>
    </row>
    <row r="295" spans="1:30" s="297" customFormat="1" ht="12" x14ac:dyDescent="0.2">
      <c r="A295" s="335"/>
      <c r="B295" s="334"/>
      <c r="C295" s="502" t="s">
        <v>528</v>
      </c>
      <c r="D295" s="502"/>
      <c r="E295" s="502"/>
      <c r="F295" s="336"/>
      <c r="G295" s="336"/>
      <c r="H295" s="336"/>
      <c r="I295" s="336"/>
      <c r="J295" s="337"/>
      <c r="K295" s="336"/>
      <c r="L295" s="337">
        <v>144.53</v>
      </c>
      <c r="M295" s="336"/>
      <c r="N295" s="338">
        <v>2818</v>
      </c>
      <c r="V295" s="326"/>
      <c r="W295" s="332"/>
      <c r="Z295" s="300" t="s">
        <v>528</v>
      </c>
      <c r="AB295" s="332"/>
      <c r="AD295" s="332"/>
    </row>
    <row r="296" spans="1:30" s="297" customFormat="1" ht="33.75" x14ac:dyDescent="0.2">
      <c r="A296" s="335"/>
      <c r="B296" s="334" t="s">
        <v>660</v>
      </c>
      <c r="C296" s="502" t="s">
        <v>659</v>
      </c>
      <c r="D296" s="502"/>
      <c r="E296" s="502"/>
      <c r="F296" s="336" t="s">
        <v>488</v>
      </c>
      <c r="G296" s="336" t="s">
        <v>526</v>
      </c>
      <c r="H296" s="336"/>
      <c r="I296" s="336" t="s">
        <v>526</v>
      </c>
      <c r="J296" s="337"/>
      <c r="K296" s="336"/>
      <c r="L296" s="337">
        <v>128.63</v>
      </c>
      <c r="M296" s="336"/>
      <c r="N296" s="338">
        <v>2508</v>
      </c>
      <c r="V296" s="326"/>
      <c r="W296" s="332"/>
      <c r="Z296" s="300" t="s">
        <v>659</v>
      </c>
      <c r="AB296" s="332"/>
      <c r="AD296" s="332"/>
    </row>
    <row r="297" spans="1:30" s="297" customFormat="1" ht="33.75" x14ac:dyDescent="0.2">
      <c r="A297" s="335"/>
      <c r="B297" s="334" t="s">
        <v>658</v>
      </c>
      <c r="C297" s="502" t="s">
        <v>657</v>
      </c>
      <c r="D297" s="502"/>
      <c r="E297" s="502"/>
      <c r="F297" s="336" t="s">
        <v>488</v>
      </c>
      <c r="G297" s="336" t="s">
        <v>615</v>
      </c>
      <c r="H297" s="336"/>
      <c r="I297" s="336" t="s">
        <v>615</v>
      </c>
      <c r="J297" s="337"/>
      <c r="K297" s="336"/>
      <c r="L297" s="337">
        <v>57.81</v>
      </c>
      <c r="M297" s="336"/>
      <c r="N297" s="338">
        <v>1127</v>
      </c>
      <c r="V297" s="326"/>
      <c r="W297" s="332"/>
      <c r="Z297" s="300" t="s">
        <v>657</v>
      </c>
      <c r="AB297" s="332"/>
      <c r="AD297" s="332"/>
    </row>
    <row r="298" spans="1:30" s="297" customFormat="1" ht="12" x14ac:dyDescent="0.2">
      <c r="A298" s="342"/>
      <c r="B298" s="343"/>
      <c r="C298" s="504" t="s">
        <v>521</v>
      </c>
      <c r="D298" s="504"/>
      <c r="E298" s="504"/>
      <c r="F298" s="329"/>
      <c r="G298" s="329"/>
      <c r="H298" s="329"/>
      <c r="I298" s="329"/>
      <c r="J298" s="330"/>
      <c r="K298" s="329"/>
      <c r="L298" s="330">
        <v>330.97</v>
      </c>
      <c r="M298" s="339"/>
      <c r="N298" s="331">
        <v>6453</v>
      </c>
      <c r="V298" s="326"/>
      <c r="W298" s="332"/>
      <c r="AB298" s="332" t="s">
        <v>521</v>
      </c>
      <c r="AD298" s="332"/>
    </row>
    <row r="299" spans="1:30" s="297" customFormat="1" ht="22.5" x14ac:dyDescent="0.2">
      <c r="A299" s="327" t="s">
        <v>360</v>
      </c>
      <c r="B299" s="328" t="s">
        <v>825</v>
      </c>
      <c r="C299" s="504" t="s">
        <v>826</v>
      </c>
      <c r="D299" s="504"/>
      <c r="E299" s="504"/>
      <c r="F299" s="329" t="s">
        <v>655</v>
      </c>
      <c r="G299" s="329"/>
      <c r="H299" s="329"/>
      <c r="I299" s="329" t="s">
        <v>679</v>
      </c>
      <c r="J299" s="330"/>
      <c r="K299" s="329"/>
      <c r="L299" s="330"/>
      <c r="M299" s="329"/>
      <c r="N299" s="331"/>
      <c r="V299" s="326"/>
      <c r="W299" s="332" t="s">
        <v>826</v>
      </c>
      <c r="AB299" s="332"/>
      <c r="AD299" s="332"/>
    </row>
    <row r="300" spans="1:30" s="297" customFormat="1" ht="12" x14ac:dyDescent="0.2">
      <c r="A300" s="335"/>
      <c r="B300" s="334" t="s">
        <v>65</v>
      </c>
      <c r="C300" s="502" t="s">
        <v>535</v>
      </c>
      <c r="D300" s="502"/>
      <c r="E300" s="502"/>
      <c r="F300" s="336"/>
      <c r="G300" s="336"/>
      <c r="H300" s="336"/>
      <c r="I300" s="336"/>
      <c r="J300" s="337">
        <v>64.45</v>
      </c>
      <c r="K300" s="336"/>
      <c r="L300" s="337">
        <v>38.67</v>
      </c>
      <c r="M300" s="336" t="s">
        <v>605</v>
      </c>
      <c r="N300" s="338">
        <v>754</v>
      </c>
      <c r="V300" s="326"/>
      <c r="W300" s="332"/>
      <c r="Y300" s="300" t="s">
        <v>535</v>
      </c>
      <c r="AB300" s="332"/>
      <c r="AD300" s="332"/>
    </row>
    <row r="301" spans="1:30" s="297" customFormat="1" ht="12" x14ac:dyDescent="0.2">
      <c r="A301" s="335"/>
      <c r="B301" s="334" t="s">
        <v>63</v>
      </c>
      <c r="C301" s="502" t="s">
        <v>534</v>
      </c>
      <c r="D301" s="502"/>
      <c r="E301" s="502"/>
      <c r="F301" s="336"/>
      <c r="G301" s="336"/>
      <c r="H301" s="336"/>
      <c r="I301" s="336"/>
      <c r="J301" s="337">
        <v>342.19</v>
      </c>
      <c r="K301" s="336"/>
      <c r="L301" s="337">
        <v>205.31</v>
      </c>
      <c r="M301" s="336" t="s">
        <v>935</v>
      </c>
      <c r="N301" s="338">
        <v>1616</v>
      </c>
      <c r="V301" s="326"/>
      <c r="W301" s="332"/>
      <c r="Y301" s="300" t="s">
        <v>534</v>
      </c>
      <c r="AB301" s="332"/>
      <c r="AD301" s="332"/>
    </row>
    <row r="302" spans="1:30" s="297" customFormat="1" ht="12" x14ac:dyDescent="0.2">
      <c r="A302" s="335"/>
      <c r="B302" s="334" t="s">
        <v>61</v>
      </c>
      <c r="C302" s="502" t="s">
        <v>649</v>
      </c>
      <c r="D302" s="502"/>
      <c r="E302" s="502"/>
      <c r="F302" s="336"/>
      <c r="G302" s="336"/>
      <c r="H302" s="336"/>
      <c r="I302" s="336"/>
      <c r="J302" s="337">
        <v>1.29</v>
      </c>
      <c r="K302" s="336"/>
      <c r="L302" s="337">
        <v>0.77</v>
      </c>
      <c r="M302" s="336" t="s">
        <v>936</v>
      </c>
      <c r="N302" s="338">
        <v>4</v>
      </c>
      <c r="V302" s="326"/>
      <c r="W302" s="332"/>
      <c r="Y302" s="300" t="s">
        <v>649</v>
      </c>
      <c r="AB302" s="332"/>
      <c r="AD302" s="332"/>
    </row>
    <row r="303" spans="1:30" s="297" customFormat="1" ht="12" x14ac:dyDescent="0.2">
      <c r="A303" s="335"/>
      <c r="B303" s="334"/>
      <c r="C303" s="502" t="s">
        <v>530</v>
      </c>
      <c r="D303" s="502"/>
      <c r="E303" s="502"/>
      <c r="F303" s="336" t="s">
        <v>533</v>
      </c>
      <c r="G303" s="336" t="s">
        <v>973</v>
      </c>
      <c r="H303" s="336"/>
      <c r="I303" s="336" t="s">
        <v>974</v>
      </c>
      <c r="J303" s="337"/>
      <c r="K303" s="336"/>
      <c r="L303" s="337"/>
      <c r="M303" s="336"/>
      <c r="N303" s="338"/>
      <c r="V303" s="326"/>
      <c r="W303" s="332"/>
      <c r="Z303" s="300" t="s">
        <v>530</v>
      </c>
      <c r="AB303" s="332"/>
      <c r="AD303" s="332"/>
    </row>
    <row r="304" spans="1:30" s="297" customFormat="1" ht="12" x14ac:dyDescent="0.2">
      <c r="A304" s="335"/>
      <c r="B304" s="334"/>
      <c r="C304" s="505" t="s">
        <v>529</v>
      </c>
      <c r="D304" s="505"/>
      <c r="E304" s="505"/>
      <c r="F304" s="339"/>
      <c r="G304" s="339"/>
      <c r="H304" s="339"/>
      <c r="I304" s="339"/>
      <c r="J304" s="340">
        <v>407.93</v>
      </c>
      <c r="K304" s="339"/>
      <c r="L304" s="340">
        <v>244.75</v>
      </c>
      <c r="M304" s="339"/>
      <c r="N304" s="341"/>
      <c r="V304" s="326"/>
      <c r="W304" s="332"/>
      <c r="AA304" s="300" t="s">
        <v>529</v>
      </c>
      <c r="AB304" s="332"/>
      <c r="AD304" s="332"/>
    </row>
    <row r="305" spans="1:30" s="297" customFormat="1" ht="12" x14ac:dyDescent="0.2">
      <c r="A305" s="335"/>
      <c r="B305" s="334"/>
      <c r="C305" s="502" t="s">
        <v>528</v>
      </c>
      <c r="D305" s="502"/>
      <c r="E305" s="502"/>
      <c r="F305" s="336"/>
      <c r="G305" s="336"/>
      <c r="H305" s="336"/>
      <c r="I305" s="336"/>
      <c r="J305" s="337"/>
      <c r="K305" s="336"/>
      <c r="L305" s="337">
        <v>38.67</v>
      </c>
      <c r="M305" s="336"/>
      <c r="N305" s="338">
        <v>754</v>
      </c>
      <c r="V305" s="326"/>
      <c r="W305" s="332"/>
      <c r="Z305" s="300" t="s">
        <v>528</v>
      </c>
      <c r="AB305" s="332"/>
      <c r="AD305" s="332"/>
    </row>
    <row r="306" spans="1:30" s="297" customFormat="1" ht="33.75" x14ac:dyDescent="0.2">
      <c r="A306" s="335"/>
      <c r="B306" s="334" t="s">
        <v>644</v>
      </c>
      <c r="C306" s="502" t="s">
        <v>642</v>
      </c>
      <c r="D306" s="502"/>
      <c r="E306" s="502"/>
      <c r="F306" s="336" t="s">
        <v>488</v>
      </c>
      <c r="G306" s="336" t="s">
        <v>643</v>
      </c>
      <c r="H306" s="336"/>
      <c r="I306" s="336" t="s">
        <v>643</v>
      </c>
      <c r="J306" s="337"/>
      <c r="K306" s="336"/>
      <c r="L306" s="337">
        <v>37.51</v>
      </c>
      <c r="M306" s="336"/>
      <c r="N306" s="338">
        <v>731</v>
      </c>
      <c r="V306" s="326"/>
      <c r="W306" s="332"/>
      <c r="Z306" s="300" t="s">
        <v>642</v>
      </c>
      <c r="AB306" s="332"/>
      <c r="AD306" s="332"/>
    </row>
    <row r="307" spans="1:30" s="297" customFormat="1" ht="33.75" x14ac:dyDescent="0.2">
      <c r="A307" s="335"/>
      <c r="B307" s="334" t="s">
        <v>641</v>
      </c>
      <c r="C307" s="502" t="s">
        <v>640</v>
      </c>
      <c r="D307" s="502"/>
      <c r="E307" s="502"/>
      <c r="F307" s="336" t="s">
        <v>488</v>
      </c>
      <c r="G307" s="336" t="s">
        <v>596</v>
      </c>
      <c r="H307" s="336"/>
      <c r="I307" s="336" t="s">
        <v>596</v>
      </c>
      <c r="J307" s="337"/>
      <c r="K307" s="336"/>
      <c r="L307" s="337">
        <v>19.72</v>
      </c>
      <c r="M307" s="336"/>
      <c r="N307" s="338">
        <v>385</v>
      </c>
      <c r="V307" s="326"/>
      <c r="W307" s="332"/>
      <c r="Z307" s="300" t="s">
        <v>640</v>
      </c>
      <c r="AB307" s="332"/>
      <c r="AD307" s="332"/>
    </row>
    <row r="308" spans="1:30" s="297" customFormat="1" ht="12" x14ac:dyDescent="0.2">
      <c r="A308" s="342"/>
      <c r="B308" s="343"/>
      <c r="C308" s="504" t="s">
        <v>521</v>
      </c>
      <c r="D308" s="504"/>
      <c r="E308" s="504"/>
      <c r="F308" s="329"/>
      <c r="G308" s="329"/>
      <c r="H308" s="329"/>
      <c r="I308" s="329"/>
      <c r="J308" s="330"/>
      <c r="K308" s="329"/>
      <c r="L308" s="330">
        <v>301.98</v>
      </c>
      <c r="M308" s="339"/>
      <c r="N308" s="331">
        <v>3490</v>
      </c>
      <c r="V308" s="326"/>
      <c r="W308" s="332"/>
      <c r="AB308" s="332" t="s">
        <v>521</v>
      </c>
      <c r="AD308" s="332"/>
    </row>
    <row r="309" spans="1:30" s="297" customFormat="1" ht="22.5" x14ac:dyDescent="0.2">
      <c r="A309" s="327" t="s">
        <v>390</v>
      </c>
      <c r="B309" s="328" t="s">
        <v>827</v>
      </c>
      <c r="C309" s="504" t="s">
        <v>828</v>
      </c>
      <c r="D309" s="504"/>
      <c r="E309" s="504"/>
      <c r="F309" s="329" t="s">
        <v>655</v>
      </c>
      <c r="G309" s="329"/>
      <c r="H309" s="329"/>
      <c r="I309" s="329" t="s">
        <v>975</v>
      </c>
      <c r="J309" s="330"/>
      <c r="K309" s="329"/>
      <c r="L309" s="330"/>
      <c r="M309" s="329"/>
      <c r="N309" s="331"/>
      <c r="V309" s="326"/>
      <c r="W309" s="332" t="s">
        <v>828</v>
      </c>
      <c r="AB309" s="332"/>
      <c r="AD309" s="332"/>
    </row>
    <row r="310" spans="1:30" s="297" customFormat="1" ht="12" x14ac:dyDescent="0.2">
      <c r="A310" s="335"/>
      <c r="B310" s="334" t="s">
        <v>65</v>
      </c>
      <c r="C310" s="502" t="s">
        <v>535</v>
      </c>
      <c r="D310" s="502"/>
      <c r="E310" s="502"/>
      <c r="F310" s="336"/>
      <c r="G310" s="336"/>
      <c r="H310" s="336"/>
      <c r="I310" s="336"/>
      <c r="J310" s="337">
        <v>212.07</v>
      </c>
      <c r="K310" s="336"/>
      <c r="L310" s="337">
        <v>133.6</v>
      </c>
      <c r="M310" s="336" t="s">
        <v>605</v>
      </c>
      <c r="N310" s="338">
        <v>2605</v>
      </c>
      <c r="V310" s="326"/>
      <c r="W310" s="332"/>
      <c r="Y310" s="300" t="s">
        <v>535</v>
      </c>
      <c r="AB310" s="332"/>
      <c r="AD310" s="332"/>
    </row>
    <row r="311" spans="1:30" s="297" customFormat="1" ht="12" x14ac:dyDescent="0.2">
      <c r="A311" s="335"/>
      <c r="B311" s="334" t="s">
        <v>63</v>
      </c>
      <c r="C311" s="502" t="s">
        <v>534</v>
      </c>
      <c r="D311" s="502"/>
      <c r="E311" s="502"/>
      <c r="F311" s="336"/>
      <c r="G311" s="336"/>
      <c r="H311" s="336"/>
      <c r="I311" s="336"/>
      <c r="J311" s="337">
        <v>317.66000000000003</v>
      </c>
      <c r="K311" s="336"/>
      <c r="L311" s="337">
        <v>200.13</v>
      </c>
      <c r="M311" s="336" t="s">
        <v>935</v>
      </c>
      <c r="N311" s="338">
        <v>1575</v>
      </c>
      <c r="V311" s="326"/>
      <c r="W311" s="332"/>
      <c r="Y311" s="300" t="s">
        <v>534</v>
      </c>
      <c r="AB311" s="332"/>
      <c r="AD311" s="332"/>
    </row>
    <row r="312" spans="1:30" s="297" customFormat="1" ht="12" x14ac:dyDescent="0.2">
      <c r="A312" s="335"/>
      <c r="B312" s="334" t="s">
        <v>62</v>
      </c>
      <c r="C312" s="502" t="s">
        <v>545</v>
      </c>
      <c r="D312" s="502"/>
      <c r="E312" s="502"/>
      <c r="F312" s="336"/>
      <c r="G312" s="336"/>
      <c r="H312" s="336"/>
      <c r="I312" s="336"/>
      <c r="J312" s="337">
        <v>21.56</v>
      </c>
      <c r="K312" s="336"/>
      <c r="L312" s="337">
        <v>13.58</v>
      </c>
      <c r="M312" s="336" t="s">
        <v>605</v>
      </c>
      <c r="N312" s="338">
        <v>265</v>
      </c>
      <c r="V312" s="326"/>
      <c r="W312" s="332"/>
      <c r="Y312" s="300" t="s">
        <v>545</v>
      </c>
      <c r="AB312" s="332"/>
      <c r="AD312" s="332"/>
    </row>
    <row r="313" spans="1:30" s="297" customFormat="1" ht="12" x14ac:dyDescent="0.2">
      <c r="A313" s="335"/>
      <c r="B313" s="334" t="s">
        <v>61</v>
      </c>
      <c r="C313" s="502" t="s">
        <v>649</v>
      </c>
      <c r="D313" s="502"/>
      <c r="E313" s="502"/>
      <c r="F313" s="336"/>
      <c r="G313" s="336"/>
      <c r="H313" s="336"/>
      <c r="I313" s="336"/>
      <c r="J313" s="337">
        <v>77.44</v>
      </c>
      <c r="K313" s="336"/>
      <c r="L313" s="337">
        <v>48.79</v>
      </c>
      <c r="M313" s="336" t="s">
        <v>936</v>
      </c>
      <c r="N313" s="338">
        <v>267</v>
      </c>
      <c r="V313" s="326"/>
      <c r="W313" s="332"/>
      <c r="Y313" s="300" t="s">
        <v>649</v>
      </c>
      <c r="AB313" s="332"/>
      <c r="AD313" s="332"/>
    </row>
    <row r="314" spans="1:30" s="297" customFormat="1" ht="12" x14ac:dyDescent="0.2">
      <c r="A314" s="335"/>
      <c r="B314" s="334"/>
      <c r="C314" s="502" t="s">
        <v>530</v>
      </c>
      <c r="D314" s="502"/>
      <c r="E314" s="502"/>
      <c r="F314" s="336" t="s">
        <v>533</v>
      </c>
      <c r="G314" s="336" t="s">
        <v>976</v>
      </c>
      <c r="H314" s="336"/>
      <c r="I314" s="336" t="s">
        <v>977</v>
      </c>
      <c r="J314" s="337"/>
      <c r="K314" s="336"/>
      <c r="L314" s="337"/>
      <c r="M314" s="336"/>
      <c r="N314" s="338"/>
      <c r="V314" s="326"/>
      <c r="W314" s="332"/>
      <c r="Z314" s="300" t="s">
        <v>530</v>
      </c>
      <c r="AB314" s="332"/>
      <c r="AD314" s="332"/>
    </row>
    <row r="315" spans="1:30" s="297" customFormat="1" ht="12" x14ac:dyDescent="0.2">
      <c r="A315" s="335"/>
      <c r="B315" s="334"/>
      <c r="C315" s="502" t="s">
        <v>540</v>
      </c>
      <c r="D315" s="502"/>
      <c r="E315" s="502"/>
      <c r="F315" s="336" t="s">
        <v>533</v>
      </c>
      <c r="G315" s="336" t="s">
        <v>952</v>
      </c>
      <c r="H315" s="336"/>
      <c r="I315" s="336" t="s">
        <v>978</v>
      </c>
      <c r="J315" s="337"/>
      <c r="K315" s="336"/>
      <c r="L315" s="337"/>
      <c r="M315" s="336"/>
      <c r="N315" s="338"/>
      <c r="V315" s="326"/>
      <c r="W315" s="332"/>
      <c r="Z315" s="300" t="s">
        <v>540</v>
      </c>
      <c r="AB315" s="332"/>
      <c r="AD315" s="332"/>
    </row>
    <row r="316" spans="1:30" s="297" customFormat="1" ht="12" x14ac:dyDescent="0.2">
      <c r="A316" s="335"/>
      <c r="B316" s="334"/>
      <c r="C316" s="505" t="s">
        <v>529</v>
      </c>
      <c r="D316" s="505"/>
      <c r="E316" s="505"/>
      <c r="F316" s="339"/>
      <c r="G316" s="339"/>
      <c r="H316" s="339"/>
      <c r="I316" s="339"/>
      <c r="J316" s="340">
        <v>607.16999999999996</v>
      </c>
      <c r="K316" s="339"/>
      <c r="L316" s="340">
        <v>382.52</v>
      </c>
      <c r="M316" s="339"/>
      <c r="N316" s="341"/>
      <c r="V316" s="326"/>
      <c r="W316" s="332"/>
      <c r="AA316" s="300" t="s">
        <v>529</v>
      </c>
      <c r="AB316" s="332"/>
      <c r="AD316" s="332"/>
    </row>
    <row r="317" spans="1:30" s="297" customFormat="1" ht="12" x14ac:dyDescent="0.2">
      <c r="A317" s="335"/>
      <c r="B317" s="334"/>
      <c r="C317" s="502" t="s">
        <v>528</v>
      </c>
      <c r="D317" s="502"/>
      <c r="E317" s="502"/>
      <c r="F317" s="336"/>
      <c r="G317" s="336"/>
      <c r="H317" s="336"/>
      <c r="I317" s="336"/>
      <c r="J317" s="337"/>
      <c r="K317" s="336"/>
      <c r="L317" s="337">
        <v>147.18</v>
      </c>
      <c r="M317" s="336"/>
      <c r="N317" s="338">
        <v>2870</v>
      </c>
      <c r="V317" s="326"/>
      <c r="W317" s="332"/>
      <c r="Z317" s="300" t="s">
        <v>528</v>
      </c>
      <c r="AB317" s="332"/>
      <c r="AD317" s="332"/>
    </row>
    <row r="318" spans="1:30" s="297" customFormat="1" ht="33.75" x14ac:dyDescent="0.2">
      <c r="A318" s="335"/>
      <c r="B318" s="334" t="s">
        <v>644</v>
      </c>
      <c r="C318" s="502" t="s">
        <v>642</v>
      </c>
      <c r="D318" s="502"/>
      <c r="E318" s="502"/>
      <c r="F318" s="336" t="s">
        <v>488</v>
      </c>
      <c r="G318" s="336" t="s">
        <v>643</v>
      </c>
      <c r="H318" s="336"/>
      <c r="I318" s="336" t="s">
        <v>643</v>
      </c>
      <c r="J318" s="337"/>
      <c r="K318" s="336"/>
      <c r="L318" s="337">
        <v>142.76</v>
      </c>
      <c r="M318" s="336"/>
      <c r="N318" s="338">
        <v>2784</v>
      </c>
      <c r="V318" s="326"/>
      <c r="W318" s="332"/>
      <c r="Z318" s="300" t="s">
        <v>642</v>
      </c>
      <c r="AB318" s="332"/>
      <c r="AD318" s="332"/>
    </row>
    <row r="319" spans="1:30" s="297" customFormat="1" ht="33.75" x14ac:dyDescent="0.2">
      <c r="A319" s="335"/>
      <c r="B319" s="334" t="s">
        <v>641</v>
      </c>
      <c r="C319" s="502" t="s">
        <v>640</v>
      </c>
      <c r="D319" s="502"/>
      <c r="E319" s="502"/>
      <c r="F319" s="336" t="s">
        <v>488</v>
      </c>
      <c r="G319" s="336" t="s">
        <v>596</v>
      </c>
      <c r="H319" s="336"/>
      <c r="I319" s="336" t="s">
        <v>596</v>
      </c>
      <c r="J319" s="337"/>
      <c r="K319" s="336"/>
      <c r="L319" s="337">
        <v>75.06</v>
      </c>
      <c r="M319" s="336"/>
      <c r="N319" s="338">
        <v>1464</v>
      </c>
      <c r="V319" s="326"/>
      <c r="W319" s="332"/>
      <c r="Z319" s="300" t="s">
        <v>640</v>
      </c>
      <c r="AB319" s="332"/>
      <c r="AD319" s="332"/>
    </row>
    <row r="320" spans="1:30" s="297" customFormat="1" ht="12" x14ac:dyDescent="0.2">
      <c r="A320" s="342"/>
      <c r="B320" s="343"/>
      <c r="C320" s="504" t="s">
        <v>521</v>
      </c>
      <c r="D320" s="504"/>
      <c r="E320" s="504"/>
      <c r="F320" s="329"/>
      <c r="G320" s="329"/>
      <c r="H320" s="329"/>
      <c r="I320" s="329"/>
      <c r="J320" s="330"/>
      <c r="K320" s="329"/>
      <c r="L320" s="330">
        <v>600.34</v>
      </c>
      <c r="M320" s="339"/>
      <c r="N320" s="331">
        <v>8695</v>
      </c>
      <c r="V320" s="326"/>
      <c r="W320" s="332"/>
      <c r="AB320" s="332" t="s">
        <v>521</v>
      </c>
      <c r="AD320" s="332"/>
    </row>
    <row r="321" spans="1:30" s="297" customFormat="1" ht="22.5" x14ac:dyDescent="0.2">
      <c r="A321" s="327" t="s">
        <v>361</v>
      </c>
      <c r="B321" s="328" t="s">
        <v>829</v>
      </c>
      <c r="C321" s="504" t="s">
        <v>830</v>
      </c>
      <c r="D321" s="504"/>
      <c r="E321" s="504"/>
      <c r="F321" s="329" t="s">
        <v>655</v>
      </c>
      <c r="G321" s="329"/>
      <c r="H321" s="329"/>
      <c r="I321" s="329" t="s">
        <v>975</v>
      </c>
      <c r="J321" s="330"/>
      <c r="K321" s="329"/>
      <c r="L321" s="330"/>
      <c r="M321" s="329"/>
      <c r="N321" s="331"/>
      <c r="V321" s="326"/>
      <c r="W321" s="332" t="s">
        <v>830</v>
      </c>
      <c r="AB321" s="332"/>
      <c r="AD321" s="332"/>
    </row>
    <row r="322" spans="1:30" s="297" customFormat="1" ht="12" x14ac:dyDescent="0.2">
      <c r="A322" s="335"/>
      <c r="B322" s="334" t="s">
        <v>65</v>
      </c>
      <c r="C322" s="502" t="s">
        <v>535</v>
      </c>
      <c r="D322" s="502"/>
      <c r="E322" s="502"/>
      <c r="F322" s="336"/>
      <c r="G322" s="336"/>
      <c r="H322" s="336"/>
      <c r="I322" s="336"/>
      <c r="J322" s="337">
        <v>69.8</v>
      </c>
      <c r="K322" s="336"/>
      <c r="L322" s="337">
        <v>43.97</v>
      </c>
      <c r="M322" s="336" t="s">
        <v>605</v>
      </c>
      <c r="N322" s="338">
        <v>857</v>
      </c>
      <c r="V322" s="326"/>
      <c r="W322" s="332"/>
      <c r="Y322" s="300" t="s">
        <v>535</v>
      </c>
      <c r="AB322" s="332"/>
      <c r="AD322" s="332"/>
    </row>
    <row r="323" spans="1:30" s="297" customFormat="1" ht="12" x14ac:dyDescent="0.2">
      <c r="A323" s="335"/>
      <c r="B323" s="334" t="s">
        <v>63</v>
      </c>
      <c r="C323" s="502" t="s">
        <v>534</v>
      </c>
      <c r="D323" s="502"/>
      <c r="E323" s="502"/>
      <c r="F323" s="336"/>
      <c r="G323" s="336"/>
      <c r="H323" s="336"/>
      <c r="I323" s="336"/>
      <c r="J323" s="337">
        <v>413.43</v>
      </c>
      <c r="K323" s="336"/>
      <c r="L323" s="337">
        <v>260.45999999999998</v>
      </c>
      <c r="M323" s="336" t="s">
        <v>935</v>
      </c>
      <c r="N323" s="338">
        <v>2050</v>
      </c>
      <c r="V323" s="326"/>
      <c r="W323" s="332"/>
      <c r="Y323" s="300" t="s">
        <v>534</v>
      </c>
      <c r="AB323" s="332"/>
      <c r="AD323" s="332"/>
    </row>
    <row r="324" spans="1:30" s="297" customFormat="1" ht="12" x14ac:dyDescent="0.2">
      <c r="A324" s="335"/>
      <c r="B324" s="334" t="s">
        <v>62</v>
      </c>
      <c r="C324" s="502" t="s">
        <v>545</v>
      </c>
      <c r="D324" s="502"/>
      <c r="E324" s="502"/>
      <c r="F324" s="336"/>
      <c r="G324" s="336"/>
      <c r="H324" s="336"/>
      <c r="I324" s="336"/>
      <c r="J324" s="337">
        <v>31.35</v>
      </c>
      <c r="K324" s="336"/>
      <c r="L324" s="337">
        <v>19.75</v>
      </c>
      <c r="M324" s="336" t="s">
        <v>605</v>
      </c>
      <c r="N324" s="338">
        <v>385</v>
      </c>
      <c r="V324" s="326"/>
      <c r="W324" s="332"/>
      <c r="Y324" s="300" t="s">
        <v>545</v>
      </c>
      <c r="AB324" s="332"/>
      <c r="AD324" s="332"/>
    </row>
    <row r="325" spans="1:30" s="297" customFormat="1" ht="12" x14ac:dyDescent="0.2">
      <c r="A325" s="335"/>
      <c r="B325" s="334" t="s">
        <v>61</v>
      </c>
      <c r="C325" s="502" t="s">
        <v>649</v>
      </c>
      <c r="D325" s="502"/>
      <c r="E325" s="502"/>
      <c r="F325" s="336"/>
      <c r="G325" s="336"/>
      <c r="H325" s="336"/>
      <c r="I325" s="336"/>
      <c r="J325" s="337">
        <v>1.4</v>
      </c>
      <c r="K325" s="336"/>
      <c r="L325" s="337">
        <v>0.88</v>
      </c>
      <c r="M325" s="336" t="s">
        <v>936</v>
      </c>
      <c r="N325" s="338">
        <v>5</v>
      </c>
      <c r="V325" s="326"/>
      <c r="W325" s="332"/>
      <c r="Y325" s="300" t="s">
        <v>649</v>
      </c>
      <c r="AB325" s="332"/>
      <c r="AD325" s="332"/>
    </row>
    <row r="326" spans="1:30" s="297" customFormat="1" ht="12" x14ac:dyDescent="0.2">
      <c r="A326" s="335"/>
      <c r="B326" s="334"/>
      <c r="C326" s="502" t="s">
        <v>530</v>
      </c>
      <c r="D326" s="502"/>
      <c r="E326" s="502"/>
      <c r="F326" s="336" t="s">
        <v>533</v>
      </c>
      <c r="G326" s="336" t="s">
        <v>979</v>
      </c>
      <c r="H326" s="336"/>
      <c r="I326" s="336" t="s">
        <v>980</v>
      </c>
      <c r="J326" s="337"/>
      <c r="K326" s="336"/>
      <c r="L326" s="337"/>
      <c r="M326" s="336"/>
      <c r="N326" s="338"/>
      <c r="V326" s="326"/>
      <c r="W326" s="332"/>
      <c r="Z326" s="300" t="s">
        <v>530</v>
      </c>
      <c r="AB326" s="332"/>
      <c r="AD326" s="332"/>
    </row>
    <row r="327" spans="1:30" s="297" customFormat="1" ht="12" x14ac:dyDescent="0.2">
      <c r="A327" s="335"/>
      <c r="B327" s="334"/>
      <c r="C327" s="502" t="s">
        <v>540</v>
      </c>
      <c r="D327" s="502"/>
      <c r="E327" s="502"/>
      <c r="F327" s="336" t="s">
        <v>533</v>
      </c>
      <c r="G327" s="336" t="s">
        <v>981</v>
      </c>
      <c r="H327" s="336"/>
      <c r="I327" s="336" t="s">
        <v>982</v>
      </c>
      <c r="J327" s="337"/>
      <c r="K327" s="336"/>
      <c r="L327" s="337"/>
      <c r="M327" s="336"/>
      <c r="N327" s="338"/>
      <c r="V327" s="326"/>
      <c r="W327" s="332"/>
      <c r="Z327" s="300" t="s">
        <v>540</v>
      </c>
      <c r="AB327" s="332"/>
      <c r="AD327" s="332"/>
    </row>
    <row r="328" spans="1:30" s="297" customFormat="1" ht="12" x14ac:dyDescent="0.2">
      <c r="A328" s="335"/>
      <c r="B328" s="334"/>
      <c r="C328" s="505" t="s">
        <v>529</v>
      </c>
      <c r="D328" s="505"/>
      <c r="E328" s="505"/>
      <c r="F328" s="339"/>
      <c r="G328" s="339"/>
      <c r="H328" s="339"/>
      <c r="I328" s="339"/>
      <c r="J328" s="340">
        <v>484.63</v>
      </c>
      <c r="K328" s="339"/>
      <c r="L328" s="340">
        <v>305.31</v>
      </c>
      <c r="M328" s="339"/>
      <c r="N328" s="341"/>
      <c r="V328" s="326"/>
      <c r="W328" s="332"/>
      <c r="AA328" s="300" t="s">
        <v>529</v>
      </c>
      <c r="AB328" s="332"/>
      <c r="AD328" s="332"/>
    </row>
    <row r="329" spans="1:30" s="297" customFormat="1" ht="12" x14ac:dyDescent="0.2">
      <c r="A329" s="335"/>
      <c r="B329" s="334"/>
      <c r="C329" s="502" t="s">
        <v>528</v>
      </c>
      <c r="D329" s="502"/>
      <c r="E329" s="502"/>
      <c r="F329" s="336"/>
      <c r="G329" s="336"/>
      <c r="H329" s="336"/>
      <c r="I329" s="336"/>
      <c r="J329" s="337"/>
      <c r="K329" s="336"/>
      <c r="L329" s="337">
        <v>63.72</v>
      </c>
      <c r="M329" s="336"/>
      <c r="N329" s="338">
        <v>1242</v>
      </c>
      <c r="V329" s="326"/>
      <c r="W329" s="332"/>
      <c r="Z329" s="300" t="s">
        <v>528</v>
      </c>
      <c r="AB329" s="332"/>
      <c r="AD329" s="332"/>
    </row>
    <row r="330" spans="1:30" s="297" customFormat="1" ht="33.75" x14ac:dyDescent="0.2">
      <c r="A330" s="335"/>
      <c r="B330" s="334" t="s">
        <v>644</v>
      </c>
      <c r="C330" s="502" t="s">
        <v>642</v>
      </c>
      <c r="D330" s="502"/>
      <c r="E330" s="502"/>
      <c r="F330" s="336" t="s">
        <v>488</v>
      </c>
      <c r="G330" s="336" t="s">
        <v>643</v>
      </c>
      <c r="H330" s="336"/>
      <c r="I330" s="336" t="s">
        <v>643</v>
      </c>
      <c r="J330" s="337"/>
      <c r="K330" s="336"/>
      <c r="L330" s="337">
        <v>61.81</v>
      </c>
      <c r="M330" s="336"/>
      <c r="N330" s="338">
        <v>1205</v>
      </c>
      <c r="V330" s="326"/>
      <c r="W330" s="332"/>
      <c r="Z330" s="300" t="s">
        <v>642</v>
      </c>
      <c r="AB330" s="332"/>
      <c r="AD330" s="332"/>
    </row>
    <row r="331" spans="1:30" s="297" customFormat="1" ht="33.75" x14ac:dyDescent="0.2">
      <c r="A331" s="335"/>
      <c r="B331" s="334" t="s">
        <v>641</v>
      </c>
      <c r="C331" s="502" t="s">
        <v>640</v>
      </c>
      <c r="D331" s="502"/>
      <c r="E331" s="502"/>
      <c r="F331" s="336" t="s">
        <v>488</v>
      </c>
      <c r="G331" s="336" t="s">
        <v>596</v>
      </c>
      <c r="H331" s="336"/>
      <c r="I331" s="336" t="s">
        <v>596</v>
      </c>
      <c r="J331" s="337"/>
      <c r="K331" s="336"/>
      <c r="L331" s="337">
        <v>32.5</v>
      </c>
      <c r="M331" s="336"/>
      <c r="N331" s="338">
        <v>633</v>
      </c>
      <c r="V331" s="326"/>
      <c r="W331" s="332"/>
      <c r="Z331" s="300" t="s">
        <v>640</v>
      </c>
      <c r="AB331" s="332"/>
      <c r="AD331" s="332"/>
    </row>
    <row r="332" spans="1:30" s="297" customFormat="1" ht="12" x14ac:dyDescent="0.2">
      <c r="A332" s="342"/>
      <c r="B332" s="343"/>
      <c r="C332" s="504" t="s">
        <v>521</v>
      </c>
      <c r="D332" s="504"/>
      <c r="E332" s="504"/>
      <c r="F332" s="329"/>
      <c r="G332" s="329"/>
      <c r="H332" s="329"/>
      <c r="I332" s="329"/>
      <c r="J332" s="330"/>
      <c r="K332" s="329"/>
      <c r="L332" s="330">
        <v>399.62</v>
      </c>
      <c r="M332" s="339"/>
      <c r="N332" s="331">
        <v>4750</v>
      </c>
      <c r="V332" s="326"/>
      <c r="W332" s="332"/>
      <c r="AB332" s="332" t="s">
        <v>521</v>
      </c>
      <c r="AD332" s="332"/>
    </row>
    <row r="333" spans="1:30" s="297" customFormat="1" ht="22.5" x14ac:dyDescent="0.2">
      <c r="A333" s="327" t="s">
        <v>636</v>
      </c>
      <c r="B333" s="328" t="s">
        <v>831</v>
      </c>
      <c r="C333" s="504" t="s">
        <v>832</v>
      </c>
      <c r="D333" s="504"/>
      <c r="E333" s="504"/>
      <c r="F333" s="329" t="s">
        <v>833</v>
      </c>
      <c r="G333" s="329"/>
      <c r="H333" s="329"/>
      <c r="I333" s="329" t="s">
        <v>983</v>
      </c>
      <c r="J333" s="330"/>
      <c r="K333" s="329"/>
      <c r="L333" s="330"/>
      <c r="M333" s="329"/>
      <c r="N333" s="331"/>
      <c r="V333" s="326"/>
      <c r="W333" s="332" t="s">
        <v>832</v>
      </c>
      <c r="AB333" s="332"/>
      <c r="AD333" s="332"/>
    </row>
    <row r="334" spans="1:30" s="297" customFormat="1" ht="12" x14ac:dyDescent="0.2">
      <c r="A334" s="333"/>
      <c r="B334" s="334" t="s">
        <v>834</v>
      </c>
      <c r="C334" s="502" t="s">
        <v>835</v>
      </c>
      <c r="D334" s="502"/>
      <c r="E334" s="502"/>
      <c r="F334" s="502"/>
      <c r="G334" s="502"/>
      <c r="H334" s="502"/>
      <c r="I334" s="502"/>
      <c r="J334" s="502"/>
      <c r="K334" s="502"/>
      <c r="L334" s="502"/>
      <c r="M334" s="502"/>
      <c r="N334" s="506"/>
      <c r="V334" s="326"/>
      <c r="W334" s="332"/>
      <c r="X334" s="300" t="s">
        <v>835</v>
      </c>
      <c r="AB334" s="332"/>
      <c r="AD334" s="332"/>
    </row>
    <row r="335" spans="1:30" s="297" customFormat="1" ht="12" x14ac:dyDescent="0.2">
      <c r="A335" s="335"/>
      <c r="B335" s="334" t="s">
        <v>65</v>
      </c>
      <c r="C335" s="502" t="s">
        <v>535</v>
      </c>
      <c r="D335" s="502"/>
      <c r="E335" s="502"/>
      <c r="F335" s="336"/>
      <c r="G335" s="336"/>
      <c r="H335" s="336"/>
      <c r="I335" s="336"/>
      <c r="J335" s="337">
        <v>292.56</v>
      </c>
      <c r="K335" s="336" t="s">
        <v>723</v>
      </c>
      <c r="L335" s="337">
        <v>5.53</v>
      </c>
      <c r="M335" s="336" t="s">
        <v>605</v>
      </c>
      <c r="N335" s="338">
        <v>108</v>
      </c>
      <c r="V335" s="326"/>
      <c r="W335" s="332"/>
      <c r="Y335" s="300" t="s">
        <v>535</v>
      </c>
      <c r="AB335" s="332"/>
      <c r="AD335" s="332"/>
    </row>
    <row r="336" spans="1:30" s="297" customFormat="1" ht="12" x14ac:dyDescent="0.2">
      <c r="A336" s="335"/>
      <c r="B336" s="334" t="s">
        <v>63</v>
      </c>
      <c r="C336" s="502" t="s">
        <v>534</v>
      </c>
      <c r="D336" s="502"/>
      <c r="E336" s="502"/>
      <c r="F336" s="336"/>
      <c r="G336" s="336"/>
      <c r="H336" s="336"/>
      <c r="I336" s="336"/>
      <c r="J336" s="337">
        <v>2045.43</v>
      </c>
      <c r="K336" s="336" t="s">
        <v>723</v>
      </c>
      <c r="L336" s="337">
        <v>38.659999999999997</v>
      </c>
      <c r="M336" s="336" t="s">
        <v>935</v>
      </c>
      <c r="N336" s="338">
        <v>304</v>
      </c>
      <c r="V336" s="326"/>
      <c r="W336" s="332"/>
      <c r="Y336" s="300" t="s">
        <v>534</v>
      </c>
      <c r="AB336" s="332"/>
      <c r="AD336" s="332"/>
    </row>
    <row r="337" spans="1:30" s="297" customFormat="1" ht="12" x14ac:dyDescent="0.2">
      <c r="A337" s="335"/>
      <c r="B337" s="334" t="s">
        <v>62</v>
      </c>
      <c r="C337" s="502" t="s">
        <v>545</v>
      </c>
      <c r="D337" s="502"/>
      <c r="E337" s="502"/>
      <c r="F337" s="336"/>
      <c r="G337" s="336"/>
      <c r="H337" s="336"/>
      <c r="I337" s="336"/>
      <c r="J337" s="337">
        <v>136.87</v>
      </c>
      <c r="K337" s="336" t="s">
        <v>723</v>
      </c>
      <c r="L337" s="337">
        <v>2.59</v>
      </c>
      <c r="M337" s="336" t="s">
        <v>605</v>
      </c>
      <c r="N337" s="338">
        <v>51</v>
      </c>
      <c r="V337" s="326"/>
      <c r="W337" s="332"/>
      <c r="Y337" s="300" t="s">
        <v>545</v>
      </c>
      <c r="AB337" s="332"/>
      <c r="AD337" s="332"/>
    </row>
    <row r="338" spans="1:30" s="297" customFormat="1" ht="12" x14ac:dyDescent="0.2">
      <c r="A338" s="335"/>
      <c r="B338" s="334" t="s">
        <v>61</v>
      </c>
      <c r="C338" s="502" t="s">
        <v>649</v>
      </c>
      <c r="D338" s="502"/>
      <c r="E338" s="502"/>
      <c r="F338" s="336"/>
      <c r="G338" s="336"/>
      <c r="H338" s="336"/>
      <c r="I338" s="336"/>
      <c r="J338" s="337">
        <v>5.85</v>
      </c>
      <c r="K338" s="336" t="s">
        <v>723</v>
      </c>
      <c r="L338" s="337">
        <v>0.11</v>
      </c>
      <c r="M338" s="336" t="s">
        <v>936</v>
      </c>
      <c r="N338" s="338">
        <v>1</v>
      </c>
      <c r="V338" s="326"/>
      <c r="W338" s="332"/>
      <c r="Y338" s="300" t="s">
        <v>649</v>
      </c>
      <c r="AB338" s="332"/>
      <c r="AD338" s="332"/>
    </row>
    <row r="339" spans="1:30" s="297" customFormat="1" ht="12" x14ac:dyDescent="0.2">
      <c r="A339" s="335"/>
      <c r="B339" s="334"/>
      <c r="C339" s="502" t="s">
        <v>530</v>
      </c>
      <c r="D339" s="502"/>
      <c r="E339" s="502"/>
      <c r="F339" s="336" t="s">
        <v>533</v>
      </c>
      <c r="G339" s="336" t="s">
        <v>360</v>
      </c>
      <c r="H339" s="336" t="s">
        <v>723</v>
      </c>
      <c r="I339" s="336" t="s">
        <v>984</v>
      </c>
      <c r="J339" s="337"/>
      <c r="K339" s="336"/>
      <c r="L339" s="337"/>
      <c r="M339" s="336"/>
      <c r="N339" s="338"/>
      <c r="V339" s="326"/>
      <c r="W339" s="332"/>
      <c r="Z339" s="300" t="s">
        <v>530</v>
      </c>
      <c r="AB339" s="332"/>
      <c r="AD339" s="332"/>
    </row>
    <row r="340" spans="1:30" s="297" customFormat="1" ht="12" x14ac:dyDescent="0.2">
      <c r="A340" s="335"/>
      <c r="B340" s="334"/>
      <c r="C340" s="502" t="s">
        <v>540</v>
      </c>
      <c r="D340" s="502"/>
      <c r="E340" s="502"/>
      <c r="F340" s="336" t="s">
        <v>533</v>
      </c>
      <c r="G340" s="336" t="s">
        <v>985</v>
      </c>
      <c r="H340" s="336" t="s">
        <v>723</v>
      </c>
      <c r="I340" s="336" t="s">
        <v>986</v>
      </c>
      <c r="J340" s="337"/>
      <c r="K340" s="336"/>
      <c r="L340" s="337"/>
      <c r="M340" s="336"/>
      <c r="N340" s="338"/>
      <c r="V340" s="326"/>
      <c r="W340" s="332"/>
      <c r="Z340" s="300" t="s">
        <v>540</v>
      </c>
      <c r="AB340" s="332"/>
      <c r="AD340" s="332"/>
    </row>
    <row r="341" spans="1:30" s="297" customFormat="1" ht="12" x14ac:dyDescent="0.2">
      <c r="A341" s="335"/>
      <c r="B341" s="334"/>
      <c r="C341" s="505" t="s">
        <v>529</v>
      </c>
      <c r="D341" s="505"/>
      <c r="E341" s="505"/>
      <c r="F341" s="339"/>
      <c r="G341" s="339"/>
      <c r="H341" s="339"/>
      <c r="I341" s="339"/>
      <c r="J341" s="340">
        <v>2343.84</v>
      </c>
      <c r="K341" s="339"/>
      <c r="L341" s="340">
        <v>44.3</v>
      </c>
      <c r="M341" s="339"/>
      <c r="N341" s="341"/>
      <c r="V341" s="326"/>
      <c r="W341" s="332"/>
      <c r="AA341" s="300" t="s">
        <v>529</v>
      </c>
      <c r="AB341" s="332"/>
      <c r="AD341" s="332"/>
    </row>
    <row r="342" spans="1:30" s="297" customFormat="1" ht="12" x14ac:dyDescent="0.2">
      <c r="A342" s="335"/>
      <c r="B342" s="334"/>
      <c r="C342" s="502" t="s">
        <v>528</v>
      </c>
      <c r="D342" s="502"/>
      <c r="E342" s="502"/>
      <c r="F342" s="336"/>
      <c r="G342" s="336"/>
      <c r="H342" s="336"/>
      <c r="I342" s="336"/>
      <c r="J342" s="337"/>
      <c r="K342" s="336"/>
      <c r="L342" s="337">
        <v>8.1199999999999992</v>
      </c>
      <c r="M342" s="336"/>
      <c r="N342" s="338">
        <v>159</v>
      </c>
      <c r="V342" s="326"/>
      <c r="W342" s="332"/>
      <c r="Z342" s="300" t="s">
        <v>528</v>
      </c>
      <c r="AB342" s="332"/>
      <c r="AD342" s="332"/>
    </row>
    <row r="343" spans="1:30" s="297" customFormat="1" ht="22.5" x14ac:dyDescent="0.2">
      <c r="A343" s="335"/>
      <c r="B343" s="334" t="s">
        <v>836</v>
      </c>
      <c r="C343" s="502" t="s">
        <v>837</v>
      </c>
      <c r="D343" s="502"/>
      <c r="E343" s="502"/>
      <c r="F343" s="336" t="s">
        <v>488</v>
      </c>
      <c r="G343" s="336" t="s">
        <v>987</v>
      </c>
      <c r="H343" s="336"/>
      <c r="I343" s="336" t="s">
        <v>987</v>
      </c>
      <c r="J343" s="337"/>
      <c r="K343" s="336"/>
      <c r="L343" s="337">
        <v>7.31</v>
      </c>
      <c r="M343" s="336"/>
      <c r="N343" s="338">
        <v>143</v>
      </c>
      <c r="V343" s="326"/>
      <c r="W343" s="332"/>
      <c r="Z343" s="300" t="s">
        <v>837</v>
      </c>
      <c r="AB343" s="332"/>
      <c r="AD343" s="332"/>
    </row>
    <row r="344" spans="1:30" s="297" customFormat="1" ht="22.5" x14ac:dyDescent="0.2">
      <c r="A344" s="335"/>
      <c r="B344" s="334" t="s">
        <v>838</v>
      </c>
      <c r="C344" s="502" t="s">
        <v>839</v>
      </c>
      <c r="D344" s="502"/>
      <c r="E344" s="502"/>
      <c r="F344" s="336" t="s">
        <v>488</v>
      </c>
      <c r="G344" s="336" t="s">
        <v>603</v>
      </c>
      <c r="H344" s="336"/>
      <c r="I344" s="336" t="s">
        <v>603</v>
      </c>
      <c r="J344" s="337"/>
      <c r="K344" s="336"/>
      <c r="L344" s="337">
        <v>3.74</v>
      </c>
      <c r="M344" s="336"/>
      <c r="N344" s="338">
        <v>73</v>
      </c>
      <c r="V344" s="326"/>
      <c r="W344" s="332"/>
      <c r="Z344" s="300" t="s">
        <v>839</v>
      </c>
      <c r="AB344" s="332"/>
      <c r="AD344" s="332"/>
    </row>
    <row r="345" spans="1:30" s="297" customFormat="1" ht="12" x14ac:dyDescent="0.2">
      <c r="A345" s="342"/>
      <c r="B345" s="343"/>
      <c r="C345" s="504" t="s">
        <v>521</v>
      </c>
      <c r="D345" s="504"/>
      <c r="E345" s="504"/>
      <c r="F345" s="329"/>
      <c r="G345" s="329"/>
      <c r="H345" s="329"/>
      <c r="I345" s="329"/>
      <c r="J345" s="330"/>
      <c r="K345" s="329"/>
      <c r="L345" s="330">
        <v>55.35</v>
      </c>
      <c r="M345" s="339"/>
      <c r="N345" s="331">
        <v>629</v>
      </c>
      <c r="V345" s="326"/>
      <c r="W345" s="332"/>
      <c r="AB345" s="332" t="s">
        <v>521</v>
      </c>
      <c r="AD345" s="332"/>
    </row>
    <row r="346" spans="1:30" s="297" customFormat="1" ht="45" x14ac:dyDescent="0.2">
      <c r="A346" s="327" t="s">
        <v>633</v>
      </c>
      <c r="B346" s="328" t="s">
        <v>840</v>
      </c>
      <c r="C346" s="504" t="s">
        <v>841</v>
      </c>
      <c r="D346" s="504"/>
      <c r="E346" s="504"/>
      <c r="F346" s="329" t="s">
        <v>655</v>
      </c>
      <c r="G346" s="329"/>
      <c r="H346" s="329"/>
      <c r="I346" s="329" t="s">
        <v>652</v>
      </c>
      <c r="J346" s="330"/>
      <c r="K346" s="329"/>
      <c r="L346" s="330"/>
      <c r="M346" s="329"/>
      <c r="N346" s="331"/>
      <c r="V346" s="326"/>
      <c r="W346" s="332" t="s">
        <v>841</v>
      </c>
      <c r="AB346" s="332"/>
      <c r="AD346" s="332"/>
    </row>
    <row r="347" spans="1:30" s="297" customFormat="1" ht="12" x14ac:dyDescent="0.2">
      <c r="A347" s="344"/>
      <c r="B347" s="345"/>
      <c r="C347" s="502" t="s">
        <v>842</v>
      </c>
      <c r="D347" s="502"/>
      <c r="E347" s="502"/>
      <c r="F347" s="502"/>
      <c r="G347" s="502"/>
      <c r="H347" s="502"/>
      <c r="I347" s="502"/>
      <c r="J347" s="502"/>
      <c r="K347" s="502"/>
      <c r="L347" s="502"/>
      <c r="M347" s="502"/>
      <c r="N347" s="506"/>
      <c r="V347" s="326"/>
      <c r="W347" s="332"/>
      <c r="AB347" s="332"/>
      <c r="AC347" s="300" t="s">
        <v>842</v>
      </c>
      <c r="AD347" s="332"/>
    </row>
    <row r="348" spans="1:30" s="297" customFormat="1" ht="12" x14ac:dyDescent="0.2">
      <c r="A348" s="335"/>
      <c r="B348" s="334" t="s">
        <v>65</v>
      </c>
      <c r="C348" s="502" t="s">
        <v>535</v>
      </c>
      <c r="D348" s="502"/>
      <c r="E348" s="502"/>
      <c r="F348" s="336"/>
      <c r="G348" s="336"/>
      <c r="H348" s="336"/>
      <c r="I348" s="336"/>
      <c r="J348" s="337">
        <v>246.12</v>
      </c>
      <c r="K348" s="336"/>
      <c r="L348" s="337">
        <v>39.380000000000003</v>
      </c>
      <c r="M348" s="336" t="s">
        <v>605</v>
      </c>
      <c r="N348" s="338">
        <v>768</v>
      </c>
      <c r="V348" s="326"/>
      <c r="W348" s="332"/>
      <c r="Y348" s="300" t="s">
        <v>535</v>
      </c>
      <c r="AB348" s="332"/>
      <c r="AD348" s="332"/>
    </row>
    <row r="349" spans="1:30" s="297" customFormat="1" ht="12" x14ac:dyDescent="0.2">
      <c r="A349" s="335"/>
      <c r="B349" s="334" t="s">
        <v>63</v>
      </c>
      <c r="C349" s="502" t="s">
        <v>534</v>
      </c>
      <c r="D349" s="502"/>
      <c r="E349" s="502"/>
      <c r="F349" s="336"/>
      <c r="G349" s="336"/>
      <c r="H349" s="336"/>
      <c r="I349" s="336"/>
      <c r="J349" s="337">
        <v>82.39</v>
      </c>
      <c r="K349" s="336"/>
      <c r="L349" s="337">
        <v>13.18</v>
      </c>
      <c r="M349" s="336" t="s">
        <v>935</v>
      </c>
      <c r="N349" s="338">
        <v>104</v>
      </c>
      <c r="V349" s="326"/>
      <c r="W349" s="332"/>
      <c r="Y349" s="300" t="s">
        <v>534</v>
      </c>
      <c r="AB349" s="332"/>
      <c r="AD349" s="332"/>
    </row>
    <row r="350" spans="1:30" s="297" customFormat="1" ht="12" x14ac:dyDescent="0.2">
      <c r="A350" s="335"/>
      <c r="B350" s="334" t="s">
        <v>62</v>
      </c>
      <c r="C350" s="502" t="s">
        <v>545</v>
      </c>
      <c r="D350" s="502"/>
      <c r="E350" s="502"/>
      <c r="F350" s="336"/>
      <c r="G350" s="336"/>
      <c r="H350" s="336"/>
      <c r="I350" s="336"/>
      <c r="J350" s="337">
        <v>3.27</v>
      </c>
      <c r="K350" s="336"/>
      <c r="L350" s="337">
        <v>0.52</v>
      </c>
      <c r="M350" s="336" t="s">
        <v>605</v>
      </c>
      <c r="N350" s="338">
        <v>10</v>
      </c>
      <c r="V350" s="326"/>
      <c r="W350" s="332"/>
      <c r="Y350" s="300" t="s">
        <v>545</v>
      </c>
      <c r="AB350" s="332"/>
      <c r="AD350" s="332"/>
    </row>
    <row r="351" spans="1:30" s="297" customFormat="1" ht="12" x14ac:dyDescent="0.2">
      <c r="A351" s="335"/>
      <c r="B351" s="334" t="s">
        <v>61</v>
      </c>
      <c r="C351" s="502" t="s">
        <v>649</v>
      </c>
      <c r="D351" s="502"/>
      <c r="E351" s="502"/>
      <c r="F351" s="336"/>
      <c r="G351" s="336"/>
      <c r="H351" s="336"/>
      <c r="I351" s="336"/>
      <c r="J351" s="337">
        <v>33.159999999999997</v>
      </c>
      <c r="K351" s="336"/>
      <c r="L351" s="337">
        <v>5.31</v>
      </c>
      <c r="M351" s="336" t="s">
        <v>936</v>
      </c>
      <c r="N351" s="338">
        <v>29</v>
      </c>
      <c r="V351" s="326"/>
      <c r="W351" s="332"/>
      <c r="Y351" s="300" t="s">
        <v>649</v>
      </c>
      <c r="AB351" s="332"/>
      <c r="AD351" s="332"/>
    </row>
    <row r="352" spans="1:30" s="297" customFormat="1" ht="12" x14ac:dyDescent="0.2">
      <c r="A352" s="335"/>
      <c r="B352" s="334"/>
      <c r="C352" s="502" t="s">
        <v>530</v>
      </c>
      <c r="D352" s="502"/>
      <c r="E352" s="502"/>
      <c r="F352" s="336" t="s">
        <v>533</v>
      </c>
      <c r="G352" s="336" t="s">
        <v>988</v>
      </c>
      <c r="H352" s="336"/>
      <c r="I352" s="336" t="s">
        <v>989</v>
      </c>
      <c r="J352" s="337"/>
      <c r="K352" s="336"/>
      <c r="L352" s="337"/>
      <c r="M352" s="336"/>
      <c r="N352" s="338"/>
      <c r="V352" s="326"/>
      <c r="W352" s="332"/>
      <c r="Z352" s="300" t="s">
        <v>530</v>
      </c>
      <c r="AB352" s="332"/>
      <c r="AD352" s="332"/>
    </row>
    <row r="353" spans="1:30" s="297" customFormat="1" ht="12" x14ac:dyDescent="0.2">
      <c r="A353" s="335"/>
      <c r="B353" s="334"/>
      <c r="C353" s="502" t="s">
        <v>540</v>
      </c>
      <c r="D353" s="502"/>
      <c r="E353" s="502"/>
      <c r="F353" s="336" t="s">
        <v>533</v>
      </c>
      <c r="G353" s="336" t="s">
        <v>653</v>
      </c>
      <c r="H353" s="336"/>
      <c r="I353" s="336" t="s">
        <v>990</v>
      </c>
      <c r="J353" s="337"/>
      <c r="K353" s="336"/>
      <c r="L353" s="337"/>
      <c r="M353" s="336"/>
      <c r="N353" s="338"/>
      <c r="V353" s="326"/>
      <c r="W353" s="332"/>
      <c r="Z353" s="300" t="s">
        <v>540</v>
      </c>
      <c r="AB353" s="332"/>
      <c r="AD353" s="332"/>
    </row>
    <row r="354" spans="1:30" s="297" customFormat="1" ht="12" x14ac:dyDescent="0.2">
      <c r="A354" s="335"/>
      <c r="B354" s="334"/>
      <c r="C354" s="505" t="s">
        <v>529</v>
      </c>
      <c r="D354" s="505"/>
      <c r="E354" s="505"/>
      <c r="F354" s="339"/>
      <c r="G354" s="339"/>
      <c r="H354" s="339"/>
      <c r="I354" s="339"/>
      <c r="J354" s="340">
        <v>361.67</v>
      </c>
      <c r="K354" s="339"/>
      <c r="L354" s="340">
        <v>57.87</v>
      </c>
      <c r="M354" s="339"/>
      <c r="N354" s="341"/>
      <c r="V354" s="326"/>
      <c r="W354" s="332"/>
      <c r="AA354" s="300" t="s">
        <v>529</v>
      </c>
      <c r="AB354" s="332"/>
      <c r="AD354" s="332"/>
    </row>
    <row r="355" spans="1:30" s="297" customFormat="1" ht="12" x14ac:dyDescent="0.2">
      <c r="A355" s="335"/>
      <c r="B355" s="334"/>
      <c r="C355" s="502" t="s">
        <v>528</v>
      </c>
      <c r="D355" s="502"/>
      <c r="E355" s="502"/>
      <c r="F355" s="336"/>
      <c r="G355" s="336"/>
      <c r="H355" s="336"/>
      <c r="I355" s="336"/>
      <c r="J355" s="337"/>
      <c r="K355" s="336"/>
      <c r="L355" s="337">
        <v>39.9</v>
      </c>
      <c r="M355" s="336"/>
      <c r="N355" s="338">
        <v>778</v>
      </c>
      <c r="V355" s="326"/>
      <c r="W355" s="332"/>
      <c r="Z355" s="300" t="s">
        <v>528</v>
      </c>
      <c r="AB355" s="332"/>
      <c r="AD355" s="332"/>
    </row>
    <row r="356" spans="1:30" s="297" customFormat="1" ht="33.75" x14ac:dyDescent="0.2">
      <c r="A356" s="335"/>
      <c r="B356" s="334" t="s">
        <v>644</v>
      </c>
      <c r="C356" s="502" t="s">
        <v>642</v>
      </c>
      <c r="D356" s="502"/>
      <c r="E356" s="502"/>
      <c r="F356" s="336" t="s">
        <v>488</v>
      </c>
      <c r="G356" s="336" t="s">
        <v>643</v>
      </c>
      <c r="H356" s="336"/>
      <c r="I356" s="336" t="s">
        <v>643</v>
      </c>
      <c r="J356" s="337"/>
      <c r="K356" s="336"/>
      <c r="L356" s="337">
        <v>38.700000000000003</v>
      </c>
      <c r="M356" s="336"/>
      <c r="N356" s="338">
        <v>755</v>
      </c>
      <c r="V356" s="326"/>
      <c r="W356" s="332"/>
      <c r="Z356" s="300" t="s">
        <v>642</v>
      </c>
      <c r="AB356" s="332"/>
      <c r="AD356" s="332"/>
    </row>
    <row r="357" spans="1:30" s="297" customFormat="1" ht="33.75" x14ac:dyDescent="0.2">
      <c r="A357" s="335"/>
      <c r="B357" s="334" t="s">
        <v>641</v>
      </c>
      <c r="C357" s="502" t="s">
        <v>640</v>
      </c>
      <c r="D357" s="502"/>
      <c r="E357" s="502"/>
      <c r="F357" s="336" t="s">
        <v>488</v>
      </c>
      <c r="G357" s="336" t="s">
        <v>596</v>
      </c>
      <c r="H357" s="336"/>
      <c r="I357" s="336" t="s">
        <v>596</v>
      </c>
      <c r="J357" s="337"/>
      <c r="K357" s="336"/>
      <c r="L357" s="337">
        <v>20.350000000000001</v>
      </c>
      <c r="M357" s="336"/>
      <c r="N357" s="338">
        <v>397</v>
      </c>
      <c r="V357" s="326"/>
      <c r="W357" s="332"/>
      <c r="Z357" s="300" t="s">
        <v>640</v>
      </c>
      <c r="AB357" s="332"/>
      <c r="AD357" s="332"/>
    </row>
    <row r="358" spans="1:30" s="297" customFormat="1" ht="12" x14ac:dyDescent="0.2">
      <c r="A358" s="342"/>
      <c r="B358" s="343"/>
      <c r="C358" s="504" t="s">
        <v>521</v>
      </c>
      <c r="D358" s="504"/>
      <c r="E358" s="504"/>
      <c r="F358" s="329"/>
      <c r="G358" s="329"/>
      <c r="H358" s="329"/>
      <c r="I358" s="329"/>
      <c r="J358" s="330"/>
      <c r="K358" s="329"/>
      <c r="L358" s="330">
        <v>116.92</v>
      </c>
      <c r="M358" s="339"/>
      <c r="N358" s="331">
        <v>2053</v>
      </c>
      <c r="V358" s="326"/>
      <c r="W358" s="332"/>
      <c r="AB358" s="332" t="s">
        <v>521</v>
      </c>
      <c r="AD358" s="332"/>
    </row>
    <row r="359" spans="1:30" s="297" customFormat="1" ht="33.75" x14ac:dyDescent="0.2">
      <c r="A359" s="327" t="s">
        <v>630</v>
      </c>
      <c r="B359" s="328" t="s">
        <v>651</v>
      </c>
      <c r="C359" s="504" t="s">
        <v>650</v>
      </c>
      <c r="D359" s="504"/>
      <c r="E359" s="504"/>
      <c r="F359" s="329" t="s">
        <v>567</v>
      </c>
      <c r="G359" s="329"/>
      <c r="H359" s="329"/>
      <c r="I359" s="329" t="s">
        <v>63</v>
      </c>
      <c r="J359" s="330"/>
      <c r="K359" s="329"/>
      <c r="L359" s="330"/>
      <c r="M359" s="329"/>
      <c r="N359" s="331"/>
      <c r="V359" s="326"/>
      <c r="W359" s="332" t="s">
        <v>650</v>
      </c>
      <c r="AB359" s="332"/>
      <c r="AD359" s="332"/>
    </row>
    <row r="360" spans="1:30" s="297" customFormat="1" ht="12" x14ac:dyDescent="0.2">
      <c r="A360" s="335"/>
      <c r="B360" s="334" t="s">
        <v>65</v>
      </c>
      <c r="C360" s="502" t="s">
        <v>535</v>
      </c>
      <c r="D360" s="502"/>
      <c r="E360" s="502"/>
      <c r="F360" s="336"/>
      <c r="G360" s="336"/>
      <c r="H360" s="336"/>
      <c r="I360" s="336"/>
      <c r="J360" s="337">
        <v>64.69</v>
      </c>
      <c r="K360" s="336"/>
      <c r="L360" s="337">
        <v>129.38</v>
      </c>
      <c r="M360" s="336" t="s">
        <v>605</v>
      </c>
      <c r="N360" s="338">
        <v>2523</v>
      </c>
      <c r="V360" s="326"/>
      <c r="W360" s="332"/>
      <c r="Y360" s="300" t="s">
        <v>535</v>
      </c>
      <c r="AB360" s="332"/>
      <c r="AD360" s="332"/>
    </row>
    <row r="361" spans="1:30" s="297" customFormat="1" ht="12" x14ac:dyDescent="0.2">
      <c r="A361" s="335"/>
      <c r="B361" s="334" t="s">
        <v>63</v>
      </c>
      <c r="C361" s="502" t="s">
        <v>534</v>
      </c>
      <c r="D361" s="502"/>
      <c r="E361" s="502"/>
      <c r="F361" s="336"/>
      <c r="G361" s="336"/>
      <c r="H361" s="336"/>
      <c r="I361" s="336"/>
      <c r="J361" s="337">
        <v>479.97</v>
      </c>
      <c r="K361" s="336"/>
      <c r="L361" s="337">
        <v>959.94</v>
      </c>
      <c r="M361" s="336" t="s">
        <v>935</v>
      </c>
      <c r="N361" s="338">
        <v>7555</v>
      </c>
      <c r="V361" s="326"/>
      <c r="W361" s="332"/>
      <c r="Y361" s="300" t="s">
        <v>534</v>
      </c>
      <c r="AB361" s="332"/>
      <c r="AD361" s="332"/>
    </row>
    <row r="362" spans="1:30" s="297" customFormat="1" ht="12" x14ac:dyDescent="0.2">
      <c r="A362" s="335"/>
      <c r="B362" s="334" t="s">
        <v>62</v>
      </c>
      <c r="C362" s="502" t="s">
        <v>545</v>
      </c>
      <c r="D362" s="502"/>
      <c r="E362" s="502"/>
      <c r="F362" s="336"/>
      <c r="G362" s="336"/>
      <c r="H362" s="336"/>
      <c r="I362" s="336"/>
      <c r="J362" s="337">
        <v>68.42</v>
      </c>
      <c r="K362" s="336"/>
      <c r="L362" s="337">
        <v>136.84</v>
      </c>
      <c r="M362" s="336" t="s">
        <v>605</v>
      </c>
      <c r="N362" s="338">
        <v>2668</v>
      </c>
      <c r="V362" s="326"/>
      <c r="W362" s="332"/>
      <c r="Y362" s="300" t="s">
        <v>545</v>
      </c>
      <c r="AB362" s="332"/>
      <c r="AD362" s="332"/>
    </row>
    <row r="363" spans="1:30" s="297" customFormat="1" ht="12" x14ac:dyDescent="0.2">
      <c r="A363" s="335"/>
      <c r="B363" s="334" t="s">
        <v>61</v>
      </c>
      <c r="C363" s="502" t="s">
        <v>649</v>
      </c>
      <c r="D363" s="502"/>
      <c r="E363" s="502"/>
      <c r="F363" s="336"/>
      <c r="G363" s="336"/>
      <c r="H363" s="336"/>
      <c r="I363" s="336"/>
      <c r="J363" s="337">
        <v>3.34</v>
      </c>
      <c r="K363" s="336"/>
      <c r="L363" s="337">
        <v>6.68</v>
      </c>
      <c r="M363" s="336" t="s">
        <v>936</v>
      </c>
      <c r="N363" s="338">
        <v>37</v>
      </c>
      <c r="V363" s="326"/>
      <c r="W363" s="332"/>
      <c r="Y363" s="300" t="s">
        <v>649</v>
      </c>
      <c r="AB363" s="332"/>
      <c r="AD363" s="332"/>
    </row>
    <row r="364" spans="1:30" s="297" customFormat="1" ht="12" x14ac:dyDescent="0.2">
      <c r="A364" s="335"/>
      <c r="B364" s="334"/>
      <c r="C364" s="502" t="s">
        <v>530</v>
      </c>
      <c r="D364" s="502"/>
      <c r="E364" s="502"/>
      <c r="F364" s="336" t="s">
        <v>533</v>
      </c>
      <c r="G364" s="336" t="s">
        <v>648</v>
      </c>
      <c r="H364" s="336"/>
      <c r="I364" s="336" t="s">
        <v>647</v>
      </c>
      <c r="J364" s="337"/>
      <c r="K364" s="336"/>
      <c r="L364" s="337"/>
      <c r="M364" s="336"/>
      <c r="N364" s="338"/>
      <c r="V364" s="326"/>
      <c r="W364" s="332"/>
      <c r="Z364" s="300" t="s">
        <v>530</v>
      </c>
      <c r="AB364" s="332"/>
      <c r="AD364" s="332"/>
    </row>
    <row r="365" spans="1:30" s="297" customFormat="1" ht="12" x14ac:dyDescent="0.2">
      <c r="A365" s="335"/>
      <c r="B365" s="334"/>
      <c r="C365" s="502" t="s">
        <v>540</v>
      </c>
      <c r="D365" s="502"/>
      <c r="E365" s="502"/>
      <c r="F365" s="336" t="s">
        <v>533</v>
      </c>
      <c r="G365" s="336" t="s">
        <v>646</v>
      </c>
      <c r="H365" s="336"/>
      <c r="I365" s="336" t="s">
        <v>645</v>
      </c>
      <c r="J365" s="337"/>
      <c r="K365" s="336"/>
      <c r="L365" s="337"/>
      <c r="M365" s="336"/>
      <c r="N365" s="338"/>
      <c r="V365" s="326"/>
      <c r="W365" s="332"/>
      <c r="Z365" s="300" t="s">
        <v>540</v>
      </c>
      <c r="AB365" s="332"/>
      <c r="AD365" s="332"/>
    </row>
    <row r="366" spans="1:30" s="297" customFormat="1" ht="12" x14ac:dyDescent="0.2">
      <c r="A366" s="335"/>
      <c r="B366" s="334"/>
      <c r="C366" s="505" t="s">
        <v>529</v>
      </c>
      <c r="D366" s="505"/>
      <c r="E366" s="505"/>
      <c r="F366" s="339"/>
      <c r="G366" s="339"/>
      <c r="H366" s="339"/>
      <c r="I366" s="339"/>
      <c r="J366" s="340">
        <v>548</v>
      </c>
      <c r="K366" s="339"/>
      <c r="L366" s="340">
        <v>1096</v>
      </c>
      <c r="M366" s="339"/>
      <c r="N366" s="341"/>
      <c r="V366" s="326"/>
      <c r="W366" s="332"/>
      <c r="AA366" s="300" t="s">
        <v>529</v>
      </c>
      <c r="AB366" s="332"/>
      <c r="AD366" s="332"/>
    </row>
    <row r="367" spans="1:30" s="297" customFormat="1" ht="12" x14ac:dyDescent="0.2">
      <c r="A367" s="335"/>
      <c r="B367" s="334"/>
      <c r="C367" s="502" t="s">
        <v>528</v>
      </c>
      <c r="D367" s="502"/>
      <c r="E367" s="502"/>
      <c r="F367" s="336"/>
      <c r="G367" s="336"/>
      <c r="H367" s="336"/>
      <c r="I367" s="336"/>
      <c r="J367" s="337"/>
      <c r="K367" s="336"/>
      <c r="L367" s="337">
        <v>266.22000000000003</v>
      </c>
      <c r="M367" s="336"/>
      <c r="N367" s="338">
        <v>5191</v>
      </c>
      <c r="V367" s="326"/>
      <c r="W367" s="332"/>
      <c r="Z367" s="300" t="s">
        <v>528</v>
      </c>
      <c r="AB367" s="332"/>
      <c r="AD367" s="332"/>
    </row>
    <row r="368" spans="1:30" s="297" customFormat="1" ht="33.75" x14ac:dyDescent="0.2">
      <c r="A368" s="335"/>
      <c r="B368" s="334" t="s">
        <v>644</v>
      </c>
      <c r="C368" s="502" t="s">
        <v>642</v>
      </c>
      <c r="D368" s="502"/>
      <c r="E368" s="502"/>
      <c r="F368" s="336" t="s">
        <v>488</v>
      </c>
      <c r="G368" s="336" t="s">
        <v>643</v>
      </c>
      <c r="H368" s="336"/>
      <c r="I368" s="336" t="s">
        <v>643</v>
      </c>
      <c r="J368" s="337"/>
      <c r="K368" s="336"/>
      <c r="L368" s="337">
        <v>258.23</v>
      </c>
      <c r="M368" s="336"/>
      <c r="N368" s="338">
        <v>5035</v>
      </c>
      <c r="V368" s="326"/>
      <c r="W368" s="332"/>
      <c r="Z368" s="300" t="s">
        <v>642</v>
      </c>
      <c r="AB368" s="332"/>
      <c r="AD368" s="332"/>
    </row>
    <row r="369" spans="1:32" s="297" customFormat="1" ht="33.75" x14ac:dyDescent="0.2">
      <c r="A369" s="335"/>
      <c r="B369" s="334" t="s">
        <v>641</v>
      </c>
      <c r="C369" s="502" t="s">
        <v>640</v>
      </c>
      <c r="D369" s="502"/>
      <c r="E369" s="502"/>
      <c r="F369" s="336" t="s">
        <v>488</v>
      </c>
      <c r="G369" s="336" t="s">
        <v>596</v>
      </c>
      <c r="H369" s="336"/>
      <c r="I369" s="336" t="s">
        <v>596</v>
      </c>
      <c r="J369" s="337"/>
      <c r="K369" s="336"/>
      <c r="L369" s="337">
        <v>135.77000000000001</v>
      </c>
      <c r="M369" s="336"/>
      <c r="N369" s="338">
        <v>2647</v>
      </c>
      <c r="V369" s="326"/>
      <c r="W369" s="332"/>
      <c r="Z369" s="300" t="s">
        <v>640</v>
      </c>
      <c r="AB369" s="332"/>
      <c r="AD369" s="332"/>
    </row>
    <row r="370" spans="1:32" s="297" customFormat="1" ht="12" x14ac:dyDescent="0.2">
      <c r="A370" s="342"/>
      <c r="B370" s="343"/>
      <c r="C370" s="504" t="s">
        <v>521</v>
      </c>
      <c r="D370" s="504"/>
      <c r="E370" s="504"/>
      <c r="F370" s="329"/>
      <c r="G370" s="329"/>
      <c r="H370" s="329"/>
      <c r="I370" s="329"/>
      <c r="J370" s="330"/>
      <c r="K370" s="329"/>
      <c r="L370" s="330">
        <v>1490</v>
      </c>
      <c r="M370" s="339"/>
      <c r="N370" s="331">
        <v>17797</v>
      </c>
      <c r="V370" s="326"/>
      <c r="W370" s="332"/>
      <c r="AB370" s="332" t="s">
        <v>521</v>
      </c>
      <c r="AD370" s="332"/>
    </row>
    <row r="371" spans="1:32" s="297" customFormat="1" ht="1.5" customHeight="1" x14ac:dyDescent="0.2">
      <c r="A371" s="346"/>
      <c r="B371" s="343"/>
      <c r="C371" s="343"/>
      <c r="D371" s="343"/>
      <c r="E371" s="343"/>
      <c r="F371" s="346"/>
      <c r="G371" s="346"/>
      <c r="H371" s="346"/>
      <c r="I371" s="346"/>
      <c r="J371" s="347"/>
      <c r="K371" s="346"/>
      <c r="L371" s="347"/>
      <c r="M371" s="336"/>
      <c r="N371" s="347"/>
      <c r="V371" s="326"/>
      <c r="W371" s="332"/>
      <c r="AB371" s="332"/>
      <c r="AD371" s="332"/>
    </row>
    <row r="372" spans="1:32" s="297" customFormat="1" ht="12" x14ac:dyDescent="0.2">
      <c r="A372" s="348"/>
      <c r="B372" s="349"/>
      <c r="C372" s="504" t="s">
        <v>639</v>
      </c>
      <c r="D372" s="504"/>
      <c r="E372" s="504"/>
      <c r="F372" s="504"/>
      <c r="G372" s="504"/>
      <c r="H372" s="504"/>
      <c r="I372" s="504"/>
      <c r="J372" s="504"/>
      <c r="K372" s="504"/>
      <c r="L372" s="350"/>
      <c r="M372" s="351"/>
      <c r="N372" s="352"/>
      <c r="V372" s="326"/>
      <c r="W372" s="332"/>
      <c r="AB372" s="332"/>
      <c r="AD372" s="332"/>
      <c r="AE372" s="332" t="s">
        <v>639</v>
      </c>
    </row>
    <row r="373" spans="1:32" s="297" customFormat="1" ht="12" x14ac:dyDescent="0.2">
      <c r="A373" s="353"/>
      <c r="B373" s="334"/>
      <c r="C373" s="502" t="s">
        <v>519</v>
      </c>
      <c r="D373" s="502"/>
      <c r="E373" s="502"/>
      <c r="F373" s="502"/>
      <c r="G373" s="502"/>
      <c r="H373" s="502"/>
      <c r="I373" s="502"/>
      <c r="J373" s="502"/>
      <c r="K373" s="502"/>
      <c r="L373" s="354">
        <v>136144</v>
      </c>
      <c r="M373" s="355"/>
      <c r="N373" s="356">
        <v>1347370</v>
      </c>
      <c r="V373" s="326"/>
      <c r="W373" s="332"/>
      <c r="AB373" s="332"/>
      <c r="AD373" s="332"/>
      <c r="AE373" s="332"/>
      <c r="AF373" s="300" t="s">
        <v>519</v>
      </c>
    </row>
    <row r="374" spans="1:32" s="297" customFormat="1" ht="12" x14ac:dyDescent="0.2">
      <c r="A374" s="353"/>
      <c r="B374" s="334"/>
      <c r="C374" s="502" t="s">
        <v>843</v>
      </c>
      <c r="D374" s="502"/>
      <c r="E374" s="502"/>
      <c r="F374" s="502"/>
      <c r="G374" s="502"/>
      <c r="H374" s="502"/>
      <c r="I374" s="502"/>
      <c r="J374" s="502"/>
      <c r="K374" s="502"/>
      <c r="L374" s="354"/>
      <c r="M374" s="355"/>
      <c r="N374" s="356"/>
      <c r="V374" s="326"/>
      <c r="W374" s="332"/>
      <c r="AB374" s="332"/>
      <c r="AD374" s="332"/>
      <c r="AE374" s="332"/>
      <c r="AF374" s="300" t="s">
        <v>843</v>
      </c>
    </row>
    <row r="375" spans="1:32" s="297" customFormat="1" ht="12" x14ac:dyDescent="0.2">
      <c r="A375" s="353"/>
      <c r="B375" s="334"/>
      <c r="C375" s="502" t="s">
        <v>518</v>
      </c>
      <c r="D375" s="502"/>
      <c r="E375" s="502"/>
      <c r="F375" s="502"/>
      <c r="G375" s="502"/>
      <c r="H375" s="502"/>
      <c r="I375" s="502"/>
      <c r="J375" s="502"/>
      <c r="K375" s="502"/>
      <c r="L375" s="354">
        <v>29211.61</v>
      </c>
      <c r="M375" s="355"/>
      <c r="N375" s="356">
        <v>569626</v>
      </c>
      <c r="V375" s="326"/>
      <c r="W375" s="332"/>
      <c r="AB375" s="332"/>
      <c r="AD375" s="332"/>
      <c r="AE375" s="332"/>
      <c r="AF375" s="300" t="s">
        <v>518</v>
      </c>
    </row>
    <row r="376" spans="1:32" s="297" customFormat="1" ht="12" x14ac:dyDescent="0.2">
      <c r="A376" s="353"/>
      <c r="B376" s="334"/>
      <c r="C376" s="502" t="s">
        <v>517</v>
      </c>
      <c r="D376" s="502"/>
      <c r="E376" s="502"/>
      <c r="F376" s="502"/>
      <c r="G376" s="502"/>
      <c r="H376" s="502"/>
      <c r="I376" s="502"/>
      <c r="J376" s="502"/>
      <c r="K376" s="502"/>
      <c r="L376" s="354">
        <v>80342.539999999994</v>
      </c>
      <c r="M376" s="355"/>
      <c r="N376" s="356">
        <v>632297</v>
      </c>
      <c r="V376" s="326"/>
      <c r="W376" s="332"/>
      <c r="AB376" s="332"/>
      <c r="AD376" s="332"/>
      <c r="AE376" s="332"/>
      <c r="AF376" s="300" t="s">
        <v>517</v>
      </c>
    </row>
    <row r="377" spans="1:32" s="297" customFormat="1" ht="12" x14ac:dyDescent="0.2">
      <c r="A377" s="353"/>
      <c r="B377" s="334"/>
      <c r="C377" s="502" t="s">
        <v>844</v>
      </c>
      <c r="D377" s="502"/>
      <c r="E377" s="502"/>
      <c r="F377" s="502"/>
      <c r="G377" s="502"/>
      <c r="H377" s="502"/>
      <c r="I377" s="502"/>
      <c r="J377" s="502"/>
      <c r="K377" s="502"/>
      <c r="L377" s="354">
        <v>9048.5400000000009</v>
      </c>
      <c r="M377" s="355"/>
      <c r="N377" s="356">
        <v>176446</v>
      </c>
      <c r="V377" s="326"/>
      <c r="W377" s="332"/>
      <c r="AB377" s="332"/>
      <c r="AD377" s="332"/>
      <c r="AE377" s="332"/>
      <c r="AF377" s="300" t="s">
        <v>844</v>
      </c>
    </row>
    <row r="378" spans="1:32" s="297" customFormat="1" ht="12" x14ac:dyDescent="0.2">
      <c r="A378" s="353"/>
      <c r="B378" s="334"/>
      <c r="C378" s="502" t="s">
        <v>516</v>
      </c>
      <c r="D378" s="502"/>
      <c r="E378" s="502"/>
      <c r="F378" s="502"/>
      <c r="G378" s="502"/>
      <c r="H378" s="502"/>
      <c r="I378" s="502"/>
      <c r="J378" s="502"/>
      <c r="K378" s="502"/>
      <c r="L378" s="354">
        <v>26589.85</v>
      </c>
      <c r="M378" s="355"/>
      <c r="N378" s="356">
        <v>145447</v>
      </c>
      <c r="V378" s="326"/>
      <c r="W378" s="332"/>
      <c r="AB378" s="332"/>
      <c r="AD378" s="332"/>
      <c r="AE378" s="332"/>
      <c r="AF378" s="300" t="s">
        <v>516</v>
      </c>
    </row>
    <row r="379" spans="1:32" s="297" customFormat="1" ht="12" x14ac:dyDescent="0.2">
      <c r="A379" s="353"/>
      <c r="B379" s="334"/>
      <c r="C379" s="502" t="s">
        <v>515</v>
      </c>
      <c r="D379" s="502"/>
      <c r="E379" s="502"/>
      <c r="F379" s="502"/>
      <c r="G379" s="502"/>
      <c r="H379" s="502"/>
      <c r="I379" s="502"/>
      <c r="J379" s="502"/>
      <c r="K379" s="502"/>
      <c r="L379" s="354">
        <v>194159.77</v>
      </c>
      <c r="M379" s="355"/>
      <c r="N379" s="356">
        <v>2502074</v>
      </c>
      <c r="V379" s="326"/>
      <c r="W379" s="332"/>
      <c r="AB379" s="332"/>
      <c r="AD379" s="332"/>
      <c r="AE379" s="332"/>
      <c r="AF379" s="300" t="s">
        <v>515</v>
      </c>
    </row>
    <row r="380" spans="1:32" s="297" customFormat="1" ht="12" x14ac:dyDescent="0.2">
      <c r="A380" s="353"/>
      <c r="B380" s="334"/>
      <c r="C380" s="502" t="s">
        <v>843</v>
      </c>
      <c r="D380" s="502"/>
      <c r="E380" s="502"/>
      <c r="F380" s="502"/>
      <c r="G380" s="502"/>
      <c r="H380" s="502"/>
      <c r="I380" s="502"/>
      <c r="J380" s="502"/>
      <c r="K380" s="502"/>
      <c r="L380" s="354"/>
      <c r="M380" s="355"/>
      <c r="N380" s="356"/>
      <c r="V380" s="326"/>
      <c r="W380" s="332"/>
      <c r="AB380" s="332"/>
      <c r="AD380" s="332"/>
      <c r="AE380" s="332"/>
      <c r="AF380" s="300" t="s">
        <v>843</v>
      </c>
    </row>
    <row r="381" spans="1:32" s="297" customFormat="1" ht="12" x14ac:dyDescent="0.2">
      <c r="A381" s="353"/>
      <c r="B381" s="334"/>
      <c r="C381" s="502" t="s">
        <v>513</v>
      </c>
      <c r="D381" s="502"/>
      <c r="E381" s="502"/>
      <c r="F381" s="502"/>
      <c r="G381" s="502"/>
      <c r="H381" s="502"/>
      <c r="I381" s="502"/>
      <c r="J381" s="502"/>
      <c r="K381" s="502"/>
      <c r="L381" s="354">
        <v>28504.15</v>
      </c>
      <c r="M381" s="355"/>
      <c r="N381" s="356">
        <v>555830</v>
      </c>
      <c r="V381" s="326"/>
      <c r="W381" s="332"/>
      <c r="AB381" s="332"/>
      <c r="AD381" s="332"/>
      <c r="AE381" s="332"/>
      <c r="AF381" s="300" t="s">
        <v>513</v>
      </c>
    </row>
    <row r="382" spans="1:32" s="297" customFormat="1" ht="12" x14ac:dyDescent="0.2">
      <c r="A382" s="353"/>
      <c r="B382" s="334"/>
      <c r="C382" s="502" t="s">
        <v>512</v>
      </c>
      <c r="D382" s="502"/>
      <c r="E382" s="502"/>
      <c r="F382" s="502"/>
      <c r="G382" s="502"/>
      <c r="H382" s="502"/>
      <c r="I382" s="502"/>
      <c r="J382" s="502"/>
      <c r="K382" s="502"/>
      <c r="L382" s="354">
        <v>78544.289999999994</v>
      </c>
      <c r="M382" s="355"/>
      <c r="N382" s="356">
        <v>618143</v>
      </c>
      <c r="V382" s="326"/>
      <c r="W382" s="332"/>
      <c r="AB382" s="332"/>
      <c r="AD382" s="332"/>
      <c r="AE382" s="332"/>
      <c r="AF382" s="300" t="s">
        <v>512</v>
      </c>
    </row>
    <row r="383" spans="1:32" s="297" customFormat="1" ht="12" x14ac:dyDescent="0.2">
      <c r="A383" s="353"/>
      <c r="B383" s="334"/>
      <c r="C383" s="502" t="s">
        <v>845</v>
      </c>
      <c r="D383" s="502"/>
      <c r="E383" s="502"/>
      <c r="F383" s="502"/>
      <c r="G383" s="502"/>
      <c r="H383" s="502"/>
      <c r="I383" s="502"/>
      <c r="J383" s="502"/>
      <c r="K383" s="502"/>
      <c r="L383" s="354">
        <v>8870.08</v>
      </c>
      <c r="M383" s="355"/>
      <c r="N383" s="356">
        <v>172966</v>
      </c>
      <c r="V383" s="326"/>
      <c r="W383" s="332"/>
      <c r="AB383" s="332"/>
      <c r="AD383" s="332"/>
      <c r="AE383" s="332"/>
      <c r="AF383" s="300" t="s">
        <v>845</v>
      </c>
    </row>
    <row r="384" spans="1:32" s="297" customFormat="1" ht="12" x14ac:dyDescent="0.2">
      <c r="A384" s="353"/>
      <c r="B384" s="334"/>
      <c r="C384" s="502" t="s">
        <v>511</v>
      </c>
      <c r="D384" s="502"/>
      <c r="E384" s="502"/>
      <c r="F384" s="502"/>
      <c r="G384" s="502"/>
      <c r="H384" s="502"/>
      <c r="I384" s="502"/>
      <c r="J384" s="502"/>
      <c r="K384" s="502"/>
      <c r="L384" s="354">
        <v>26412.39</v>
      </c>
      <c r="M384" s="355"/>
      <c r="N384" s="356">
        <v>144476</v>
      </c>
      <c r="V384" s="326"/>
      <c r="W384" s="332"/>
      <c r="AB384" s="332"/>
      <c r="AD384" s="332"/>
      <c r="AE384" s="332"/>
      <c r="AF384" s="300" t="s">
        <v>511</v>
      </c>
    </row>
    <row r="385" spans="1:33" s="297" customFormat="1" ht="12" x14ac:dyDescent="0.2">
      <c r="A385" s="353"/>
      <c r="B385" s="334"/>
      <c r="C385" s="502" t="s">
        <v>510</v>
      </c>
      <c r="D385" s="502"/>
      <c r="E385" s="502"/>
      <c r="F385" s="502"/>
      <c r="G385" s="502"/>
      <c r="H385" s="502"/>
      <c r="I385" s="502"/>
      <c r="J385" s="502"/>
      <c r="K385" s="502"/>
      <c r="L385" s="354">
        <v>38404.44</v>
      </c>
      <c r="M385" s="355"/>
      <c r="N385" s="356">
        <v>748884</v>
      </c>
      <c r="V385" s="326"/>
      <c r="W385" s="332"/>
      <c r="AB385" s="332"/>
      <c r="AD385" s="332"/>
      <c r="AE385" s="332"/>
      <c r="AF385" s="300" t="s">
        <v>510</v>
      </c>
    </row>
    <row r="386" spans="1:33" s="297" customFormat="1" ht="12" x14ac:dyDescent="0.2">
      <c r="A386" s="353"/>
      <c r="B386" s="334"/>
      <c r="C386" s="502" t="s">
        <v>509</v>
      </c>
      <c r="D386" s="502"/>
      <c r="E386" s="502"/>
      <c r="F386" s="502"/>
      <c r="G386" s="502"/>
      <c r="H386" s="502"/>
      <c r="I386" s="502"/>
      <c r="J386" s="502"/>
      <c r="K386" s="502"/>
      <c r="L386" s="354">
        <v>22294.5</v>
      </c>
      <c r="M386" s="355"/>
      <c r="N386" s="356">
        <v>434741</v>
      </c>
      <c r="V386" s="326"/>
      <c r="W386" s="332"/>
      <c r="AB386" s="332"/>
      <c r="AD386" s="332"/>
      <c r="AE386" s="332"/>
      <c r="AF386" s="300" t="s">
        <v>509</v>
      </c>
    </row>
    <row r="387" spans="1:33" s="297" customFormat="1" ht="12" x14ac:dyDescent="0.2">
      <c r="A387" s="353"/>
      <c r="B387" s="334"/>
      <c r="C387" s="502" t="s">
        <v>514</v>
      </c>
      <c r="D387" s="502"/>
      <c r="E387" s="502"/>
      <c r="F387" s="502"/>
      <c r="G387" s="502"/>
      <c r="H387" s="502"/>
      <c r="I387" s="502"/>
      <c r="J387" s="502"/>
      <c r="K387" s="502"/>
      <c r="L387" s="354">
        <v>3993.37</v>
      </c>
      <c r="M387" s="355"/>
      <c r="N387" s="356">
        <v>54471</v>
      </c>
      <c r="V387" s="326"/>
      <c r="W387" s="332"/>
      <c r="AB387" s="332"/>
      <c r="AD387" s="332"/>
      <c r="AE387" s="332"/>
      <c r="AF387" s="300" t="s">
        <v>514</v>
      </c>
    </row>
    <row r="388" spans="1:33" s="297" customFormat="1" ht="12" x14ac:dyDescent="0.2">
      <c r="A388" s="353"/>
      <c r="B388" s="334"/>
      <c r="C388" s="502" t="s">
        <v>843</v>
      </c>
      <c r="D388" s="502"/>
      <c r="E388" s="502"/>
      <c r="F388" s="502"/>
      <c r="G388" s="502"/>
      <c r="H388" s="502"/>
      <c r="I388" s="502"/>
      <c r="J388" s="502"/>
      <c r="K388" s="502"/>
      <c r="L388" s="354"/>
      <c r="M388" s="355"/>
      <c r="N388" s="356"/>
      <c r="V388" s="326"/>
      <c r="W388" s="332"/>
      <c r="AB388" s="332"/>
      <c r="AD388" s="332"/>
      <c r="AE388" s="332"/>
      <c r="AF388" s="300" t="s">
        <v>843</v>
      </c>
    </row>
    <row r="389" spans="1:33" s="297" customFormat="1" ht="12" x14ac:dyDescent="0.2">
      <c r="A389" s="353"/>
      <c r="B389" s="334"/>
      <c r="C389" s="502" t="s">
        <v>513</v>
      </c>
      <c r="D389" s="502"/>
      <c r="E389" s="502"/>
      <c r="F389" s="502"/>
      <c r="G389" s="502"/>
      <c r="H389" s="502"/>
      <c r="I389" s="502"/>
      <c r="J389" s="502"/>
      <c r="K389" s="502"/>
      <c r="L389" s="354">
        <v>707.46</v>
      </c>
      <c r="M389" s="355"/>
      <c r="N389" s="356">
        <v>13796</v>
      </c>
      <c r="V389" s="326"/>
      <c r="W389" s="332"/>
      <c r="AB389" s="332"/>
      <c r="AD389" s="332"/>
      <c r="AE389" s="332"/>
      <c r="AF389" s="300" t="s">
        <v>513</v>
      </c>
    </row>
    <row r="390" spans="1:33" s="297" customFormat="1" ht="12" x14ac:dyDescent="0.2">
      <c r="A390" s="353"/>
      <c r="B390" s="334"/>
      <c r="C390" s="502" t="s">
        <v>512</v>
      </c>
      <c r="D390" s="502"/>
      <c r="E390" s="502"/>
      <c r="F390" s="502"/>
      <c r="G390" s="502"/>
      <c r="H390" s="502"/>
      <c r="I390" s="502"/>
      <c r="J390" s="502"/>
      <c r="K390" s="502"/>
      <c r="L390" s="354">
        <v>1798.25</v>
      </c>
      <c r="M390" s="355"/>
      <c r="N390" s="356">
        <v>14154</v>
      </c>
      <c r="V390" s="326"/>
      <c r="W390" s="332"/>
      <c r="AB390" s="332"/>
      <c r="AD390" s="332"/>
      <c r="AE390" s="332"/>
      <c r="AF390" s="300" t="s">
        <v>512</v>
      </c>
    </row>
    <row r="391" spans="1:33" s="297" customFormat="1" ht="12" x14ac:dyDescent="0.2">
      <c r="A391" s="353"/>
      <c r="B391" s="334"/>
      <c r="C391" s="502" t="s">
        <v>845</v>
      </c>
      <c r="D391" s="502"/>
      <c r="E391" s="502"/>
      <c r="F391" s="502"/>
      <c r="G391" s="502"/>
      <c r="H391" s="502"/>
      <c r="I391" s="502"/>
      <c r="J391" s="502"/>
      <c r="K391" s="502"/>
      <c r="L391" s="354">
        <v>178.46</v>
      </c>
      <c r="M391" s="355"/>
      <c r="N391" s="356">
        <v>3480</v>
      </c>
      <c r="V391" s="326"/>
      <c r="W391" s="332"/>
      <c r="AB391" s="332"/>
      <c r="AD391" s="332"/>
      <c r="AE391" s="332"/>
      <c r="AF391" s="300" t="s">
        <v>845</v>
      </c>
    </row>
    <row r="392" spans="1:33" s="297" customFormat="1" ht="12" x14ac:dyDescent="0.2">
      <c r="A392" s="353"/>
      <c r="B392" s="334"/>
      <c r="C392" s="502" t="s">
        <v>511</v>
      </c>
      <c r="D392" s="502"/>
      <c r="E392" s="502"/>
      <c r="F392" s="502"/>
      <c r="G392" s="502"/>
      <c r="H392" s="502"/>
      <c r="I392" s="502"/>
      <c r="J392" s="502"/>
      <c r="K392" s="502"/>
      <c r="L392" s="354">
        <v>177.46</v>
      </c>
      <c r="M392" s="355"/>
      <c r="N392" s="356">
        <v>971</v>
      </c>
      <c r="V392" s="326"/>
      <c r="W392" s="332"/>
      <c r="AB392" s="332"/>
      <c r="AD392" s="332"/>
      <c r="AE392" s="332"/>
      <c r="AF392" s="300" t="s">
        <v>511</v>
      </c>
    </row>
    <row r="393" spans="1:33" s="297" customFormat="1" ht="12" x14ac:dyDescent="0.2">
      <c r="A393" s="353"/>
      <c r="B393" s="334"/>
      <c r="C393" s="502" t="s">
        <v>510</v>
      </c>
      <c r="D393" s="502"/>
      <c r="E393" s="502"/>
      <c r="F393" s="502"/>
      <c r="G393" s="502"/>
      <c r="H393" s="502"/>
      <c r="I393" s="502"/>
      <c r="J393" s="502"/>
      <c r="K393" s="502"/>
      <c r="L393" s="354">
        <v>858.78</v>
      </c>
      <c r="M393" s="355"/>
      <c r="N393" s="356">
        <v>16747</v>
      </c>
      <c r="V393" s="326"/>
      <c r="W393" s="332"/>
      <c r="AB393" s="332"/>
      <c r="AD393" s="332"/>
      <c r="AE393" s="332"/>
      <c r="AF393" s="300" t="s">
        <v>510</v>
      </c>
    </row>
    <row r="394" spans="1:33" s="297" customFormat="1" ht="12" x14ac:dyDescent="0.2">
      <c r="A394" s="353"/>
      <c r="B394" s="334"/>
      <c r="C394" s="502" t="s">
        <v>509</v>
      </c>
      <c r="D394" s="502"/>
      <c r="E394" s="502"/>
      <c r="F394" s="502"/>
      <c r="G394" s="502"/>
      <c r="H394" s="502"/>
      <c r="I394" s="502"/>
      <c r="J394" s="502"/>
      <c r="K394" s="502"/>
      <c r="L394" s="354">
        <v>451.42</v>
      </c>
      <c r="M394" s="355"/>
      <c r="N394" s="356">
        <v>8803</v>
      </c>
      <c r="V394" s="326"/>
      <c r="W394" s="332"/>
      <c r="AB394" s="332"/>
      <c r="AD394" s="332"/>
      <c r="AE394" s="332"/>
      <c r="AF394" s="300" t="s">
        <v>509</v>
      </c>
    </row>
    <row r="395" spans="1:33" s="297" customFormat="1" ht="12" x14ac:dyDescent="0.2">
      <c r="A395" s="353"/>
      <c r="B395" s="334"/>
      <c r="C395" s="502" t="s">
        <v>507</v>
      </c>
      <c r="D395" s="502"/>
      <c r="E395" s="502"/>
      <c r="F395" s="502"/>
      <c r="G395" s="502"/>
      <c r="H395" s="502"/>
      <c r="I395" s="502"/>
      <c r="J395" s="502"/>
      <c r="K395" s="502"/>
      <c r="L395" s="354">
        <v>38260.15</v>
      </c>
      <c r="M395" s="355"/>
      <c r="N395" s="356">
        <v>746072</v>
      </c>
      <c r="V395" s="326"/>
      <c r="W395" s="332"/>
      <c r="AB395" s="332"/>
      <c r="AD395" s="332"/>
      <c r="AE395" s="332"/>
      <c r="AF395" s="300" t="s">
        <v>507</v>
      </c>
    </row>
    <row r="396" spans="1:33" s="297" customFormat="1" ht="12" x14ac:dyDescent="0.2">
      <c r="A396" s="353"/>
      <c r="B396" s="334"/>
      <c r="C396" s="502" t="s">
        <v>506</v>
      </c>
      <c r="D396" s="502"/>
      <c r="E396" s="502"/>
      <c r="F396" s="502"/>
      <c r="G396" s="502"/>
      <c r="H396" s="502"/>
      <c r="I396" s="502"/>
      <c r="J396" s="502"/>
      <c r="K396" s="502"/>
      <c r="L396" s="354">
        <v>39263.22</v>
      </c>
      <c r="M396" s="355"/>
      <c r="N396" s="356">
        <v>765631</v>
      </c>
      <c r="V396" s="326"/>
      <c r="W396" s="332"/>
      <c r="AB396" s="332"/>
      <c r="AD396" s="332"/>
      <c r="AE396" s="332"/>
      <c r="AF396" s="300" t="s">
        <v>506</v>
      </c>
    </row>
    <row r="397" spans="1:33" s="297" customFormat="1" ht="12" x14ac:dyDescent="0.2">
      <c r="A397" s="353"/>
      <c r="B397" s="334"/>
      <c r="C397" s="502" t="s">
        <v>505</v>
      </c>
      <c r="D397" s="502"/>
      <c r="E397" s="502"/>
      <c r="F397" s="502"/>
      <c r="G397" s="502"/>
      <c r="H397" s="502"/>
      <c r="I397" s="502"/>
      <c r="J397" s="502"/>
      <c r="K397" s="502"/>
      <c r="L397" s="354">
        <v>22745.919999999998</v>
      </c>
      <c r="M397" s="355"/>
      <c r="N397" s="356">
        <v>443544</v>
      </c>
      <c r="V397" s="326"/>
      <c r="W397" s="332"/>
      <c r="AB397" s="332"/>
      <c r="AD397" s="332"/>
      <c r="AE397" s="332"/>
      <c r="AF397" s="300" t="s">
        <v>505</v>
      </c>
    </row>
    <row r="398" spans="1:33" s="297" customFormat="1" ht="12" x14ac:dyDescent="0.2">
      <c r="A398" s="353"/>
      <c r="B398" s="347"/>
      <c r="C398" s="503" t="s">
        <v>638</v>
      </c>
      <c r="D398" s="503"/>
      <c r="E398" s="503"/>
      <c r="F398" s="503"/>
      <c r="G398" s="503"/>
      <c r="H398" s="503"/>
      <c r="I398" s="503"/>
      <c r="J398" s="503"/>
      <c r="K398" s="503"/>
      <c r="L398" s="357">
        <v>198153.14</v>
      </c>
      <c r="M398" s="358"/>
      <c r="N398" s="359">
        <v>2556545</v>
      </c>
      <c r="V398" s="326"/>
      <c r="W398" s="332"/>
      <c r="AB398" s="332"/>
      <c r="AD398" s="332"/>
      <c r="AE398" s="332"/>
      <c r="AG398" s="332" t="s">
        <v>638</v>
      </c>
    </row>
    <row r="399" spans="1:33" s="297" customFormat="1" ht="12" x14ac:dyDescent="0.2">
      <c r="A399" s="507" t="s">
        <v>637</v>
      </c>
      <c r="B399" s="508"/>
      <c r="C399" s="508"/>
      <c r="D399" s="508"/>
      <c r="E399" s="508"/>
      <c r="F399" s="508"/>
      <c r="G399" s="508"/>
      <c r="H399" s="508"/>
      <c r="I399" s="508"/>
      <c r="J399" s="508"/>
      <c r="K399" s="508"/>
      <c r="L399" s="508"/>
      <c r="M399" s="508"/>
      <c r="N399" s="509"/>
      <c r="V399" s="326" t="s">
        <v>637</v>
      </c>
      <c r="W399" s="332"/>
      <c r="AB399" s="332"/>
      <c r="AD399" s="332"/>
      <c r="AE399" s="332"/>
      <c r="AG399" s="332"/>
    </row>
    <row r="400" spans="1:33" s="297" customFormat="1" ht="33.75" x14ac:dyDescent="0.2">
      <c r="A400" s="327" t="s">
        <v>629</v>
      </c>
      <c r="B400" s="328" t="s">
        <v>635</v>
      </c>
      <c r="C400" s="504" t="s">
        <v>634</v>
      </c>
      <c r="D400" s="504"/>
      <c r="E400" s="504"/>
      <c r="F400" s="329" t="s">
        <v>592</v>
      </c>
      <c r="G400" s="329"/>
      <c r="H400" s="329"/>
      <c r="I400" s="329" t="s">
        <v>991</v>
      </c>
      <c r="J400" s="330">
        <v>1422.04</v>
      </c>
      <c r="K400" s="329"/>
      <c r="L400" s="330">
        <v>210461.92</v>
      </c>
      <c r="M400" s="329" t="s">
        <v>936</v>
      </c>
      <c r="N400" s="331">
        <v>1151227</v>
      </c>
      <c r="V400" s="326"/>
      <c r="W400" s="332" t="s">
        <v>634</v>
      </c>
      <c r="AB400" s="332"/>
      <c r="AD400" s="332"/>
      <c r="AE400" s="332"/>
      <c r="AG400" s="332"/>
    </row>
    <row r="401" spans="1:34" s="297" customFormat="1" ht="12" x14ac:dyDescent="0.2">
      <c r="A401" s="342"/>
      <c r="B401" s="343"/>
      <c r="C401" s="305" t="s">
        <v>570</v>
      </c>
      <c r="D401" s="360"/>
      <c r="E401" s="360"/>
      <c r="F401" s="346"/>
      <c r="G401" s="346"/>
      <c r="H401" s="346"/>
      <c r="I401" s="346"/>
      <c r="J401" s="361"/>
      <c r="K401" s="346"/>
      <c r="L401" s="361"/>
      <c r="M401" s="362"/>
      <c r="N401" s="363"/>
      <c r="V401" s="326"/>
      <c r="W401" s="332"/>
      <c r="AB401" s="332"/>
      <c r="AD401" s="332"/>
      <c r="AE401" s="332"/>
      <c r="AG401" s="332"/>
    </row>
    <row r="402" spans="1:34" s="297" customFormat="1" ht="33.75" x14ac:dyDescent="0.2">
      <c r="A402" s="327" t="s">
        <v>628</v>
      </c>
      <c r="B402" s="328" t="s">
        <v>846</v>
      </c>
      <c r="C402" s="504" t="s">
        <v>847</v>
      </c>
      <c r="D402" s="504"/>
      <c r="E402" s="504"/>
      <c r="F402" s="329" t="s">
        <v>592</v>
      </c>
      <c r="G402" s="329"/>
      <c r="H402" s="329"/>
      <c r="I402" s="329" t="s">
        <v>63</v>
      </c>
      <c r="J402" s="330">
        <v>2355.11</v>
      </c>
      <c r="K402" s="329"/>
      <c r="L402" s="330">
        <v>4710.22</v>
      </c>
      <c r="M402" s="329" t="s">
        <v>936</v>
      </c>
      <c r="N402" s="331">
        <v>25765</v>
      </c>
      <c r="V402" s="326"/>
      <c r="W402" s="332" t="s">
        <v>847</v>
      </c>
      <c r="AB402" s="332"/>
      <c r="AD402" s="332"/>
      <c r="AE402" s="332"/>
      <c r="AG402" s="332"/>
    </row>
    <row r="403" spans="1:34" s="297" customFormat="1" ht="12" x14ac:dyDescent="0.2">
      <c r="A403" s="342"/>
      <c r="B403" s="343"/>
      <c r="C403" s="305" t="s">
        <v>570</v>
      </c>
      <c r="D403" s="360"/>
      <c r="E403" s="360"/>
      <c r="F403" s="346"/>
      <c r="G403" s="346"/>
      <c r="H403" s="346"/>
      <c r="I403" s="346"/>
      <c r="J403" s="361"/>
      <c r="K403" s="346"/>
      <c r="L403" s="361"/>
      <c r="M403" s="362"/>
      <c r="N403" s="363"/>
      <c r="V403" s="326"/>
      <c r="W403" s="332"/>
      <c r="AB403" s="332"/>
      <c r="AD403" s="332"/>
      <c r="AE403" s="332"/>
      <c r="AG403" s="332"/>
    </row>
    <row r="404" spans="1:34" s="297" customFormat="1" ht="45" x14ac:dyDescent="0.2">
      <c r="A404" s="327" t="s">
        <v>627</v>
      </c>
      <c r="B404" s="328" t="s">
        <v>632</v>
      </c>
      <c r="C404" s="504" t="s">
        <v>631</v>
      </c>
      <c r="D404" s="504"/>
      <c r="E404" s="504"/>
      <c r="F404" s="329" t="s">
        <v>587</v>
      </c>
      <c r="G404" s="329"/>
      <c r="H404" s="329"/>
      <c r="I404" s="329" t="s">
        <v>992</v>
      </c>
      <c r="J404" s="330">
        <v>32550</v>
      </c>
      <c r="K404" s="329"/>
      <c r="L404" s="330">
        <v>602175</v>
      </c>
      <c r="M404" s="329" t="s">
        <v>936</v>
      </c>
      <c r="N404" s="331">
        <v>3293897</v>
      </c>
      <c r="V404" s="326"/>
      <c r="W404" s="332" t="s">
        <v>631</v>
      </c>
      <c r="AB404" s="332"/>
      <c r="AD404" s="332"/>
      <c r="AE404" s="332"/>
      <c r="AG404" s="332"/>
    </row>
    <row r="405" spans="1:34" s="297" customFormat="1" ht="12" x14ac:dyDescent="0.2">
      <c r="A405" s="342"/>
      <c r="B405" s="343"/>
      <c r="C405" s="305" t="s">
        <v>570</v>
      </c>
      <c r="D405" s="360"/>
      <c r="E405" s="360"/>
      <c r="F405" s="346"/>
      <c r="G405" s="346"/>
      <c r="H405" s="346"/>
      <c r="I405" s="346"/>
      <c r="J405" s="361"/>
      <c r="K405" s="346"/>
      <c r="L405" s="361"/>
      <c r="M405" s="362"/>
      <c r="N405" s="363"/>
      <c r="V405" s="326"/>
      <c r="W405" s="332"/>
      <c r="AB405" s="332"/>
      <c r="AD405" s="332"/>
      <c r="AE405" s="332"/>
      <c r="AG405" s="332"/>
    </row>
    <row r="406" spans="1:34" s="297" customFormat="1" ht="12" x14ac:dyDescent="0.2">
      <c r="A406" s="344"/>
      <c r="B406" s="345"/>
      <c r="C406" s="502" t="s">
        <v>848</v>
      </c>
      <c r="D406" s="502"/>
      <c r="E406" s="502"/>
      <c r="F406" s="502"/>
      <c r="G406" s="502"/>
      <c r="H406" s="502"/>
      <c r="I406" s="502"/>
      <c r="J406" s="502"/>
      <c r="K406" s="502"/>
      <c r="L406" s="502"/>
      <c r="M406" s="502"/>
      <c r="N406" s="506"/>
      <c r="V406" s="326"/>
      <c r="W406" s="332"/>
      <c r="AB406" s="332"/>
      <c r="AC406" s="300" t="s">
        <v>848</v>
      </c>
      <c r="AD406" s="332"/>
      <c r="AE406" s="332"/>
      <c r="AG406" s="332"/>
    </row>
    <row r="407" spans="1:34" s="297" customFormat="1" ht="22.5" x14ac:dyDescent="0.2">
      <c r="A407" s="327" t="s">
        <v>623</v>
      </c>
      <c r="B407" s="328" t="s">
        <v>849</v>
      </c>
      <c r="C407" s="504" t="s">
        <v>850</v>
      </c>
      <c r="D407" s="504"/>
      <c r="E407" s="504"/>
      <c r="F407" s="329" t="s">
        <v>589</v>
      </c>
      <c r="G407" s="329"/>
      <c r="H407" s="329"/>
      <c r="I407" s="329" t="s">
        <v>65</v>
      </c>
      <c r="J407" s="330">
        <v>1774.54</v>
      </c>
      <c r="K407" s="329"/>
      <c r="L407" s="330">
        <v>324.5</v>
      </c>
      <c r="M407" s="329" t="s">
        <v>936</v>
      </c>
      <c r="N407" s="331">
        <v>1775</v>
      </c>
      <c r="V407" s="326"/>
      <c r="W407" s="332" t="s">
        <v>850</v>
      </c>
      <c r="AB407" s="332"/>
      <c r="AD407" s="332"/>
      <c r="AE407" s="332"/>
      <c r="AG407" s="332"/>
    </row>
    <row r="408" spans="1:34" s="297" customFormat="1" ht="12" x14ac:dyDescent="0.2">
      <c r="A408" s="342"/>
      <c r="B408" s="343"/>
      <c r="C408" s="305" t="s">
        <v>570</v>
      </c>
      <c r="D408" s="360"/>
      <c r="E408" s="360"/>
      <c r="F408" s="346"/>
      <c r="G408" s="346"/>
      <c r="H408" s="346"/>
      <c r="I408" s="346"/>
      <c r="J408" s="361"/>
      <c r="K408" s="346"/>
      <c r="L408" s="361"/>
      <c r="M408" s="362"/>
      <c r="N408" s="363"/>
      <c r="V408" s="326"/>
      <c r="W408" s="332"/>
      <c r="AB408" s="332"/>
      <c r="AD408" s="332"/>
      <c r="AE408" s="332"/>
      <c r="AG408" s="332"/>
    </row>
    <row r="409" spans="1:34" s="297" customFormat="1" ht="12" x14ac:dyDescent="0.2">
      <c r="A409" s="344"/>
      <c r="B409" s="345"/>
      <c r="C409" s="502" t="s">
        <v>851</v>
      </c>
      <c r="D409" s="502"/>
      <c r="E409" s="502"/>
      <c r="F409" s="502"/>
      <c r="G409" s="502"/>
      <c r="H409" s="502"/>
      <c r="I409" s="502"/>
      <c r="J409" s="502"/>
      <c r="K409" s="502"/>
      <c r="L409" s="502"/>
      <c r="M409" s="502"/>
      <c r="N409" s="506"/>
      <c r="V409" s="326"/>
      <c r="W409" s="332"/>
      <c r="AB409" s="332"/>
      <c r="AD409" s="332"/>
      <c r="AE409" s="332"/>
      <c r="AG409" s="332"/>
      <c r="AH409" s="300" t="s">
        <v>851</v>
      </c>
    </row>
    <row r="410" spans="1:34" s="297" customFormat="1" ht="22.5" x14ac:dyDescent="0.2">
      <c r="A410" s="327" t="s">
        <v>626</v>
      </c>
      <c r="B410" s="328" t="s">
        <v>852</v>
      </c>
      <c r="C410" s="504" t="s">
        <v>853</v>
      </c>
      <c r="D410" s="504"/>
      <c r="E410" s="504"/>
      <c r="F410" s="329" t="s">
        <v>589</v>
      </c>
      <c r="G410" s="329"/>
      <c r="H410" s="329"/>
      <c r="I410" s="329" t="s">
        <v>993</v>
      </c>
      <c r="J410" s="330">
        <v>3345</v>
      </c>
      <c r="K410" s="329"/>
      <c r="L410" s="330">
        <v>55648.08</v>
      </c>
      <c r="M410" s="329" t="s">
        <v>936</v>
      </c>
      <c r="N410" s="331">
        <v>304395</v>
      </c>
      <c r="V410" s="326"/>
      <c r="W410" s="332" t="s">
        <v>853</v>
      </c>
      <c r="AB410" s="332"/>
      <c r="AD410" s="332"/>
      <c r="AE410" s="332"/>
      <c r="AG410" s="332"/>
    </row>
    <row r="411" spans="1:34" s="297" customFormat="1" ht="12" x14ac:dyDescent="0.2">
      <c r="A411" s="342"/>
      <c r="B411" s="343"/>
      <c r="C411" s="305" t="s">
        <v>570</v>
      </c>
      <c r="D411" s="360"/>
      <c r="E411" s="360"/>
      <c r="F411" s="346"/>
      <c r="G411" s="346"/>
      <c r="H411" s="346"/>
      <c r="I411" s="346"/>
      <c r="J411" s="361"/>
      <c r="K411" s="346"/>
      <c r="L411" s="361"/>
      <c r="M411" s="362"/>
      <c r="N411" s="363"/>
      <c r="V411" s="326"/>
      <c r="W411" s="332"/>
      <c r="AB411" s="332"/>
      <c r="AD411" s="332"/>
      <c r="AE411" s="332"/>
      <c r="AG411" s="332"/>
    </row>
    <row r="412" spans="1:34" s="297" customFormat="1" ht="22.5" x14ac:dyDescent="0.2">
      <c r="A412" s="327" t="s">
        <v>625</v>
      </c>
      <c r="B412" s="328" t="s">
        <v>852</v>
      </c>
      <c r="C412" s="504" t="s">
        <v>854</v>
      </c>
      <c r="D412" s="504"/>
      <c r="E412" s="504"/>
      <c r="F412" s="329" t="s">
        <v>589</v>
      </c>
      <c r="G412" s="329"/>
      <c r="H412" s="329"/>
      <c r="I412" s="329" t="s">
        <v>360</v>
      </c>
      <c r="J412" s="330">
        <v>3133.33</v>
      </c>
      <c r="K412" s="329"/>
      <c r="L412" s="330">
        <v>13174.95</v>
      </c>
      <c r="M412" s="329" t="s">
        <v>936</v>
      </c>
      <c r="N412" s="331">
        <v>72067</v>
      </c>
      <c r="V412" s="326"/>
      <c r="W412" s="332" t="s">
        <v>854</v>
      </c>
      <c r="AB412" s="332"/>
      <c r="AD412" s="332"/>
      <c r="AE412" s="332"/>
      <c r="AG412" s="332"/>
    </row>
    <row r="413" spans="1:34" s="297" customFormat="1" ht="12" x14ac:dyDescent="0.2">
      <c r="A413" s="342"/>
      <c r="B413" s="343"/>
      <c r="C413" s="305" t="s">
        <v>570</v>
      </c>
      <c r="D413" s="360"/>
      <c r="E413" s="360"/>
      <c r="F413" s="346"/>
      <c r="G413" s="346"/>
      <c r="H413" s="346"/>
      <c r="I413" s="346"/>
      <c r="J413" s="361"/>
      <c r="K413" s="346"/>
      <c r="L413" s="361"/>
      <c r="M413" s="362"/>
      <c r="N413" s="363"/>
      <c r="V413" s="326"/>
      <c r="W413" s="332"/>
      <c r="AB413" s="332"/>
      <c r="AD413" s="332"/>
      <c r="AE413" s="332"/>
      <c r="AG413" s="332"/>
    </row>
    <row r="414" spans="1:34" s="297" customFormat="1" ht="22.5" x14ac:dyDescent="0.2">
      <c r="A414" s="327" t="s">
        <v>624</v>
      </c>
      <c r="B414" s="328" t="s">
        <v>852</v>
      </c>
      <c r="C414" s="504" t="s">
        <v>855</v>
      </c>
      <c r="D414" s="504"/>
      <c r="E414" s="504"/>
      <c r="F414" s="329" t="s">
        <v>589</v>
      </c>
      <c r="G414" s="329"/>
      <c r="H414" s="329"/>
      <c r="I414" s="329" t="s">
        <v>54</v>
      </c>
      <c r="J414" s="330">
        <v>5500</v>
      </c>
      <c r="K414" s="329"/>
      <c r="L414" s="330">
        <v>8043.88</v>
      </c>
      <c r="M414" s="329" t="s">
        <v>936</v>
      </c>
      <c r="N414" s="331">
        <v>44000</v>
      </c>
      <c r="V414" s="326"/>
      <c r="W414" s="332" t="s">
        <v>855</v>
      </c>
      <c r="AB414" s="332"/>
      <c r="AD414" s="332"/>
      <c r="AE414" s="332"/>
      <c r="AG414" s="332"/>
    </row>
    <row r="415" spans="1:34" s="297" customFormat="1" ht="12" x14ac:dyDescent="0.2">
      <c r="A415" s="342"/>
      <c r="B415" s="343"/>
      <c r="C415" s="305" t="s">
        <v>570</v>
      </c>
      <c r="D415" s="360"/>
      <c r="E415" s="360"/>
      <c r="F415" s="346"/>
      <c r="G415" s="346"/>
      <c r="H415" s="346"/>
      <c r="I415" s="346"/>
      <c r="J415" s="361"/>
      <c r="K415" s="346"/>
      <c r="L415" s="361"/>
      <c r="M415" s="362"/>
      <c r="N415" s="363"/>
      <c r="V415" s="326"/>
      <c r="W415" s="332"/>
      <c r="AB415" s="332"/>
      <c r="AD415" s="332"/>
      <c r="AE415" s="332"/>
      <c r="AG415" s="332"/>
    </row>
    <row r="416" spans="1:34" s="297" customFormat="1" ht="22.5" x14ac:dyDescent="0.2">
      <c r="A416" s="327" t="s">
        <v>565</v>
      </c>
      <c r="B416" s="328" t="s">
        <v>852</v>
      </c>
      <c r="C416" s="504" t="s">
        <v>856</v>
      </c>
      <c r="D416" s="504"/>
      <c r="E416" s="504"/>
      <c r="F416" s="329" t="s">
        <v>589</v>
      </c>
      <c r="G416" s="329"/>
      <c r="H416" s="329"/>
      <c r="I416" s="329" t="s">
        <v>360</v>
      </c>
      <c r="J416" s="330">
        <v>1120</v>
      </c>
      <c r="K416" s="329"/>
      <c r="L416" s="330">
        <v>4709.32</v>
      </c>
      <c r="M416" s="329" t="s">
        <v>936</v>
      </c>
      <c r="N416" s="331">
        <v>25760</v>
      </c>
      <c r="V416" s="326"/>
      <c r="W416" s="332" t="s">
        <v>856</v>
      </c>
      <c r="AB416" s="332"/>
      <c r="AD416" s="332"/>
      <c r="AE416" s="332"/>
      <c r="AG416" s="332"/>
    </row>
    <row r="417" spans="1:34" s="297" customFormat="1" ht="12" x14ac:dyDescent="0.2">
      <c r="A417" s="342"/>
      <c r="B417" s="343"/>
      <c r="C417" s="305" t="s">
        <v>570</v>
      </c>
      <c r="D417" s="360"/>
      <c r="E417" s="360"/>
      <c r="F417" s="346"/>
      <c r="G417" s="346"/>
      <c r="H417" s="346"/>
      <c r="I417" s="346"/>
      <c r="J417" s="361"/>
      <c r="K417" s="346"/>
      <c r="L417" s="361"/>
      <c r="M417" s="362"/>
      <c r="N417" s="363"/>
      <c r="V417" s="326"/>
      <c r="W417" s="332"/>
      <c r="AB417" s="332"/>
      <c r="AD417" s="332"/>
      <c r="AE417" s="332"/>
      <c r="AG417" s="332"/>
    </row>
    <row r="418" spans="1:34" s="297" customFormat="1" ht="22.5" x14ac:dyDescent="0.2">
      <c r="A418" s="327" t="s">
        <v>622</v>
      </c>
      <c r="B418" s="328" t="s">
        <v>852</v>
      </c>
      <c r="C418" s="504" t="s">
        <v>857</v>
      </c>
      <c r="D418" s="504"/>
      <c r="E418" s="504"/>
      <c r="F418" s="329" t="s">
        <v>589</v>
      </c>
      <c r="G418" s="329"/>
      <c r="H418" s="329"/>
      <c r="I418" s="329" t="s">
        <v>993</v>
      </c>
      <c r="J418" s="330">
        <v>320</v>
      </c>
      <c r="K418" s="329"/>
      <c r="L418" s="330">
        <v>5323.58</v>
      </c>
      <c r="M418" s="329" t="s">
        <v>936</v>
      </c>
      <c r="N418" s="331">
        <v>29120</v>
      </c>
      <c r="V418" s="326"/>
      <c r="W418" s="332" t="s">
        <v>857</v>
      </c>
      <c r="AB418" s="332"/>
      <c r="AD418" s="332"/>
      <c r="AE418" s="332"/>
      <c r="AG418" s="332"/>
    </row>
    <row r="419" spans="1:34" s="297" customFormat="1" ht="12" x14ac:dyDescent="0.2">
      <c r="A419" s="342"/>
      <c r="B419" s="343"/>
      <c r="C419" s="305" t="s">
        <v>570</v>
      </c>
      <c r="D419" s="360"/>
      <c r="E419" s="360"/>
      <c r="F419" s="346"/>
      <c r="G419" s="346"/>
      <c r="H419" s="346"/>
      <c r="I419" s="346"/>
      <c r="J419" s="361"/>
      <c r="K419" s="346"/>
      <c r="L419" s="361"/>
      <c r="M419" s="362"/>
      <c r="N419" s="363"/>
      <c r="V419" s="326"/>
      <c r="W419" s="332"/>
      <c r="AB419" s="332"/>
      <c r="AD419" s="332"/>
      <c r="AE419" s="332"/>
      <c r="AG419" s="332"/>
    </row>
    <row r="420" spans="1:34" s="297" customFormat="1" ht="22.5" x14ac:dyDescent="0.2">
      <c r="A420" s="327" t="s">
        <v>621</v>
      </c>
      <c r="B420" s="328" t="s">
        <v>858</v>
      </c>
      <c r="C420" s="504" t="s">
        <v>859</v>
      </c>
      <c r="D420" s="504"/>
      <c r="E420" s="504"/>
      <c r="F420" s="329" t="s">
        <v>589</v>
      </c>
      <c r="G420" s="329"/>
      <c r="H420" s="329"/>
      <c r="I420" s="329" t="s">
        <v>63</v>
      </c>
      <c r="J420" s="330">
        <v>4090.52</v>
      </c>
      <c r="K420" s="329"/>
      <c r="L420" s="330">
        <v>1495.61</v>
      </c>
      <c r="M420" s="329" t="s">
        <v>936</v>
      </c>
      <c r="N420" s="331">
        <v>8181</v>
      </c>
      <c r="V420" s="326"/>
      <c r="W420" s="332" t="s">
        <v>859</v>
      </c>
      <c r="AB420" s="332"/>
      <c r="AD420" s="332"/>
      <c r="AE420" s="332"/>
      <c r="AG420" s="332"/>
    </row>
    <row r="421" spans="1:34" s="297" customFormat="1" ht="12" x14ac:dyDescent="0.2">
      <c r="A421" s="342"/>
      <c r="B421" s="343"/>
      <c r="C421" s="305" t="s">
        <v>570</v>
      </c>
      <c r="D421" s="360"/>
      <c r="E421" s="360"/>
      <c r="F421" s="346"/>
      <c r="G421" s="346"/>
      <c r="H421" s="346"/>
      <c r="I421" s="346"/>
      <c r="J421" s="361"/>
      <c r="K421" s="346"/>
      <c r="L421" s="361"/>
      <c r="M421" s="362"/>
      <c r="N421" s="363"/>
      <c r="V421" s="326"/>
      <c r="W421" s="332"/>
      <c r="AB421" s="332"/>
      <c r="AD421" s="332"/>
      <c r="AE421" s="332"/>
      <c r="AG421" s="332"/>
    </row>
    <row r="422" spans="1:34" s="297" customFormat="1" ht="22.5" x14ac:dyDescent="0.2">
      <c r="A422" s="327" t="s">
        <v>618</v>
      </c>
      <c r="B422" s="328" t="s">
        <v>852</v>
      </c>
      <c r="C422" s="504" t="s">
        <v>860</v>
      </c>
      <c r="D422" s="504"/>
      <c r="E422" s="504"/>
      <c r="F422" s="329" t="s">
        <v>589</v>
      </c>
      <c r="G422" s="329"/>
      <c r="H422" s="329"/>
      <c r="I422" s="329" t="s">
        <v>623</v>
      </c>
      <c r="J422" s="330">
        <v>314.11</v>
      </c>
      <c r="K422" s="329"/>
      <c r="L422" s="330">
        <v>1837.66</v>
      </c>
      <c r="M422" s="329" t="s">
        <v>936</v>
      </c>
      <c r="N422" s="331">
        <v>10052</v>
      </c>
      <c r="V422" s="326"/>
      <c r="W422" s="332" t="s">
        <v>860</v>
      </c>
      <c r="AB422" s="332"/>
      <c r="AD422" s="332"/>
      <c r="AE422" s="332"/>
      <c r="AG422" s="332"/>
    </row>
    <row r="423" spans="1:34" s="297" customFormat="1" ht="12" x14ac:dyDescent="0.2">
      <c r="A423" s="342"/>
      <c r="B423" s="343"/>
      <c r="C423" s="305" t="s">
        <v>570</v>
      </c>
      <c r="D423" s="360"/>
      <c r="E423" s="360"/>
      <c r="F423" s="346"/>
      <c r="G423" s="346"/>
      <c r="H423" s="346"/>
      <c r="I423" s="346"/>
      <c r="J423" s="361"/>
      <c r="K423" s="346"/>
      <c r="L423" s="361"/>
      <c r="M423" s="362"/>
      <c r="N423" s="363"/>
      <c r="V423" s="326"/>
      <c r="W423" s="332"/>
      <c r="AB423" s="332"/>
      <c r="AD423" s="332"/>
      <c r="AE423" s="332"/>
      <c r="AG423" s="332"/>
    </row>
    <row r="424" spans="1:34" s="297" customFormat="1" ht="12" x14ac:dyDescent="0.2">
      <c r="A424" s="344"/>
      <c r="B424" s="345"/>
      <c r="C424" s="502" t="s">
        <v>861</v>
      </c>
      <c r="D424" s="502"/>
      <c r="E424" s="502"/>
      <c r="F424" s="502"/>
      <c r="G424" s="502"/>
      <c r="H424" s="502"/>
      <c r="I424" s="502"/>
      <c r="J424" s="502"/>
      <c r="K424" s="502"/>
      <c r="L424" s="502"/>
      <c r="M424" s="502"/>
      <c r="N424" s="506"/>
      <c r="V424" s="326"/>
      <c r="W424" s="332"/>
      <c r="AB424" s="332"/>
      <c r="AD424" s="332"/>
      <c r="AE424" s="332"/>
      <c r="AG424" s="332"/>
      <c r="AH424" s="300" t="s">
        <v>861</v>
      </c>
    </row>
    <row r="425" spans="1:34" s="297" customFormat="1" ht="22.5" x14ac:dyDescent="0.2">
      <c r="A425" s="327" t="s">
        <v>615</v>
      </c>
      <c r="B425" s="328" t="s">
        <v>849</v>
      </c>
      <c r="C425" s="504" t="s">
        <v>862</v>
      </c>
      <c r="D425" s="504"/>
      <c r="E425" s="504"/>
      <c r="F425" s="329" t="s">
        <v>589</v>
      </c>
      <c r="G425" s="329"/>
      <c r="H425" s="329"/>
      <c r="I425" s="329" t="s">
        <v>58</v>
      </c>
      <c r="J425" s="330">
        <v>320</v>
      </c>
      <c r="K425" s="329"/>
      <c r="L425" s="330">
        <v>351.01</v>
      </c>
      <c r="M425" s="329" t="s">
        <v>936</v>
      </c>
      <c r="N425" s="331">
        <v>1920</v>
      </c>
      <c r="V425" s="326"/>
      <c r="W425" s="332" t="s">
        <v>862</v>
      </c>
      <c r="AB425" s="332"/>
      <c r="AD425" s="332"/>
      <c r="AE425" s="332"/>
      <c r="AG425" s="332"/>
    </row>
    <row r="426" spans="1:34" s="297" customFormat="1" ht="12" x14ac:dyDescent="0.2">
      <c r="A426" s="342"/>
      <c r="B426" s="343"/>
      <c r="C426" s="305" t="s">
        <v>570</v>
      </c>
      <c r="D426" s="360"/>
      <c r="E426" s="360"/>
      <c r="F426" s="346"/>
      <c r="G426" s="346"/>
      <c r="H426" s="346"/>
      <c r="I426" s="346"/>
      <c r="J426" s="361"/>
      <c r="K426" s="346"/>
      <c r="L426" s="361"/>
      <c r="M426" s="362"/>
      <c r="N426" s="363"/>
      <c r="V426" s="326"/>
      <c r="W426" s="332"/>
      <c r="AB426" s="332"/>
      <c r="AD426" s="332"/>
      <c r="AE426" s="332"/>
      <c r="AG426" s="332"/>
    </row>
    <row r="427" spans="1:34" s="297" customFormat="1" ht="12" x14ac:dyDescent="0.2">
      <c r="A427" s="344"/>
      <c r="B427" s="345"/>
      <c r="C427" s="502" t="s">
        <v>863</v>
      </c>
      <c r="D427" s="502"/>
      <c r="E427" s="502"/>
      <c r="F427" s="502"/>
      <c r="G427" s="502"/>
      <c r="H427" s="502"/>
      <c r="I427" s="502"/>
      <c r="J427" s="502"/>
      <c r="K427" s="502"/>
      <c r="L427" s="502"/>
      <c r="M427" s="502"/>
      <c r="N427" s="506"/>
      <c r="V427" s="326"/>
      <c r="W427" s="332"/>
      <c r="AB427" s="332"/>
      <c r="AD427" s="332"/>
      <c r="AE427" s="332"/>
      <c r="AG427" s="332"/>
      <c r="AH427" s="300" t="s">
        <v>863</v>
      </c>
    </row>
    <row r="428" spans="1:34" s="297" customFormat="1" ht="22.5" x14ac:dyDescent="0.2">
      <c r="A428" s="327" t="s">
        <v>523</v>
      </c>
      <c r="B428" s="328" t="s">
        <v>849</v>
      </c>
      <c r="C428" s="504" t="s">
        <v>864</v>
      </c>
      <c r="D428" s="504"/>
      <c r="E428" s="504"/>
      <c r="F428" s="329" t="s">
        <v>589</v>
      </c>
      <c r="G428" s="329"/>
      <c r="H428" s="329"/>
      <c r="I428" s="329" t="s">
        <v>58</v>
      </c>
      <c r="J428" s="330">
        <v>320</v>
      </c>
      <c r="K428" s="329"/>
      <c r="L428" s="330">
        <v>351.01</v>
      </c>
      <c r="M428" s="329" t="s">
        <v>936</v>
      </c>
      <c r="N428" s="331">
        <v>1920</v>
      </c>
      <c r="V428" s="326"/>
      <c r="W428" s="332" t="s">
        <v>864</v>
      </c>
      <c r="AB428" s="332"/>
      <c r="AD428" s="332"/>
      <c r="AE428" s="332"/>
      <c r="AG428" s="332"/>
    </row>
    <row r="429" spans="1:34" s="297" customFormat="1" ht="12" x14ac:dyDescent="0.2">
      <c r="A429" s="342"/>
      <c r="B429" s="343"/>
      <c r="C429" s="305" t="s">
        <v>570</v>
      </c>
      <c r="D429" s="360"/>
      <c r="E429" s="360"/>
      <c r="F429" s="346"/>
      <c r="G429" s="346"/>
      <c r="H429" s="346"/>
      <c r="I429" s="346"/>
      <c r="J429" s="361"/>
      <c r="K429" s="346"/>
      <c r="L429" s="361"/>
      <c r="M429" s="362"/>
      <c r="N429" s="363"/>
      <c r="V429" s="326"/>
      <c r="W429" s="332"/>
      <c r="AB429" s="332"/>
      <c r="AD429" s="332"/>
      <c r="AE429" s="332"/>
      <c r="AG429" s="332"/>
    </row>
    <row r="430" spans="1:34" s="297" customFormat="1" ht="12" x14ac:dyDescent="0.2">
      <c r="A430" s="344"/>
      <c r="B430" s="345"/>
      <c r="C430" s="502" t="s">
        <v>865</v>
      </c>
      <c r="D430" s="502"/>
      <c r="E430" s="502"/>
      <c r="F430" s="502"/>
      <c r="G430" s="502"/>
      <c r="H430" s="502"/>
      <c r="I430" s="502"/>
      <c r="J430" s="502"/>
      <c r="K430" s="502"/>
      <c r="L430" s="502"/>
      <c r="M430" s="502"/>
      <c r="N430" s="506"/>
      <c r="V430" s="326"/>
      <c r="W430" s="332"/>
      <c r="AB430" s="332"/>
      <c r="AC430" s="300" t="s">
        <v>865</v>
      </c>
      <c r="AD430" s="332"/>
      <c r="AE430" s="332"/>
      <c r="AG430" s="332"/>
    </row>
    <row r="431" spans="1:34" s="297" customFormat="1" ht="12" x14ac:dyDescent="0.2">
      <c r="A431" s="344"/>
      <c r="B431" s="345"/>
      <c r="C431" s="502" t="s">
        <v>863</v>
      </c>
      <c r="D431" s="502"/>
      <c r="E431" s="502"/>
      <c r="F431" s="502"/>
      <c r="G431" s="502"/>
      <c r="H431" s="502"/>
      <c r="I431" s="502"/>
      <c r="J431" s="502"/>
      <c r="K431" s="502"/>
      <c r="L431" s="502"/>
      <c r="M431" s="502"/>
      <c r="N431" s="506"/>
      <c r="V431" s="326"/>
      <c r="W431" s="332"/>
      <c r="AB431" s="332"/>
      <c r="AD431" s="332"/>
      <c r="AE431" s="332"/>
      <c r="AG431" s="332"/>
      <c r="AH431" s="300" t="s">
        <v>863</v>
      </c>
    </row>
    <row r="432" spans="1:34" s="297" customFormat="1" ht="33.75" x14ac:dyDescent="0.2">
      <c r="A432" s="327" t="s">
        <v>610</v>
      </c>
      <c r="B432" s="328" t="s">
        <v>620</v>
      </c>
      <c r="C432" s="504" t="s">
        <v>619</v>
      </c>
      <c r="D432" s="504"/>
      <c r="E432" s="504"/>
      <c r="F432" s="329" t="s">
        <v>592</v>
      </c>
      <c r="G432" s="329"/>
      <c r="H432" s="329"/>
      <c r="I432" s="329" t="s">
        <v>63</v>
      </c>
      <c r="J432" s="330">
        <v>559.83000000000004</v>
      </c>
      <c r="K432" s="329"/>
      <c r="L432" s="330">
        <v>1119.6600000000001</v>
      </c>
      <c r="M432" s="329" t="s">
        <v>936</v>
      </c>
      <c r="N432" s="331">
        <v>6125</v>
      </c>
      <c r="V432" s="326"/>
      <c r="W432" s="332" t="s">
        <v>619</v>
      </c>
      <c r="AB432" s="332"/>
      <c r="AD432" s="332"/>
      <c r="AE432" s="332"/>
      <c r="AG432" s="332"/>
    </row>
    <row r="433" spans="1:34" s="297" customFormat="1" ht="12" x14ac:dyDescent="0.2">
      <c r="A433" s="342"/>
      <c r="B433" s="343"/>
      <c r="C433" s="305" t="s">
        <v>570</v>
      </c>
      <c r="D433" s="360"/>
      <c r="E433" s="360"/>
      <c r="F433" s="346"/>
      <c r="G433" s="346"/>
      <c r="H433" s="346"/>
      <c r="I433" s="346"/>
      <c r="J433" s="361"/>
      <c r="K433" s="346"/>
      <c r="L433" s="361"/>
      <c r="M433" s="362"/>
      <c r="N433" s="363"/>
      <c r="V433" s="326"/>
      <c r="W433" s="332"/>
      <c r="AB433" s="332"/>
      <c r="AD433" s="332"/>
      <c r="AE433" s="332"/>
      <c r="AG433" s="332"/>
    </row>
    <row r="434" spans="1:34" s="297" customFormat="1" ht="33.75" x14ac:dyDescent="0.2">
      <c r="A434" s="327" t="s">
        <v>609</v>
      </c>
      <c r="B434" s="328" t="s">
        <v>617</v>
      </c>
      <c r="C434" s="504" t="s">
        <v>616</v>
      </c>
      <c r="D434" s="504"/>
      <c r="E434" s="504"/>
      <c r="F434" s="329" t="s">
        <v>592</v>
      </c>
      <c r="G434" s="329"/>
      <c r="H434" s="329"/>
      <c r="I434" s="329" t="s">
        <v>63</v>
      </c>
      <c r="J434" s="330">
        <v>102.05</v>
      </c>
      <c r="K434" s="329"/>
      <c r="L434" s="330">
        <v>204.1</v>
      </c>
      <c r="M434" s="329" t="s">
        <v>936</v>
      </c>
      <c r="N434" s="331">
        <v>1116</v>
      </c>
      <c r="V434" s="326"/>
      <c r="W434" s="332" t="s">
        <v>616</v>
      </c>
      <c r="AB434" s="332"/>
      <c r="AD434" s="332"/>
      <c r="AE434" s="332"/>
      <c r="AG434" s="332"/>
    </row>
    <row r="435" spans="1:34" s="297" customFormat="1" ht="12" x14ac:dyDescent="0.2">
      <c r="A435" s="342"/>
      <c r="B435" s="343"/>
      <c r="C435" s="305" t="s">
        <v>570</v>
      </c>
      <c r="D435" s="360"/>
      <c r="E435" s="360"/>
      <c r="F435" s="346"/>
      <c r="G435" s="346"/>
      <c r="H435" s="346"/>
      <c r="I435" s="346"/>
      <c r="J435" s="361"/>
      <c r="K435" s="346"/>
      <c r="L435" s="361"/>
      <c r="M435" s="362"/>
      <c r="N435" s="363"/>
      <c r="V435" s="326"/>
      <c r="W435" s="332"/>
      <c r="AB435" s="332"/>
      <c r="AD435" s="332"/>
      <c r="AE435" s="332"/>
      <c r="AG435" s="332"/>
    </row>
    <row r="436" spans="1:34" s="297" customFormat="1" ht="45" x14ac:dyDescent="0.2">
      <c r="A436" s="327" t="s">
        <v>606</v>
      </c>
      <c r="B436" s="328" t="s">
        <v>614</v>
      </c>
      <c r="C436" s="504" t="s">
        <v>613</v>
      </c>
      <c r="D436" s="504"/>
      <c r="E436" s="504"/>
      <c r="F436" s="329" t="s">
        <v>592</v>
      </c>
      <c r="G436" s="329"/>
      <c r="H436" s="329"/>
      <c r="I436" s="329" t="s">
        <v>63</v>
      </c>
      <c r="J436" s="330">
        <v>95.17</v>
      </c>
      <c r="K436" s="329"/>
      <c r="L436" s="330">
        <v>190.34</v>
      </c>
      <c r="M436" s="329" t="s">
        <v>936</v>
      </c>
      <c r="N436" s="331">
        <v>1041</v>
      </c>
      <c r="V436" s="326"/>
      <c r="W436" s="332" t="s">
        <v>613</v>
      </c>
      <c r="AB436" s="332"/>
      <c r="AD436" s="332"/>
      <c r="AE436" s="332"/>
      <c r="AG436" s="332"/>
    </row>
    <row r="437" spans="1:34" s="297" customFormat="1" ht="12" x14ac:dyDescent="0.2">
      <c r="A437" s="342"/>
      <c r="B437" s="343"/>
      <c r="C437" s="305" t="s">
        <v>570</v>
      </c>
      <c r="D437" s="360"/>
      <c r="E437" s="360"/>
      <c r="F437" s="346"/>
      <c r="G437" s="346"/>
      <c r="H437" s="346"/>
      <c r="I437" s="346"/>
      <c r="J437" s="361"/>
      <c r="K437" s="346"/>
      <c r="L437" s="361"/>
      <c r="M437" s="362"/>
      <c r="N437" s="363"/>
      <c r="V437" s="326"/>
      <c r="W437" s="332"/>
      <c r="AB437" s="332"/>
      <c r="AD437" s="332"/>
      <c r="AE437" s="332"/>
      <c r="AG437" s="332"/>
    </row>
    <row r="438" spans="1:34" s="297" customFormat="1" ht="45" x14ac:dyDescent="0.2">
      <c r="A438" s="327" t="s">
        <v>604</v>
      </c>
      <c r="B438" s="328" t="s">
        <v>612</v>
      </c>
      <c r="C438" s="504" t="s">
        <v>611</v>
      </c>
      <c r="D438" s="504"/>
      <c r="E438" s="504"/>
      <c r="F438" s="329" t="s">
        <v>592</v>
      </c>
      <c r="G438" s="329"/>
      <c r="H438" s="329"/>
      <c r="I438" s="329" t="s">
        <v>62</v>
      </c>
      <c r="J438" s="330">
        <v>98.45</v>
      </c>
      <c r="K438" s="329"/>
      <c r="L438" s="330">
        <v>295.35000000000002</v>
      </c>
      <c r="M438" s="329" t="s">
        <v>936</v>
      </c>
      <c r="N438" s="331">
        <v>1616</v>
      </c>
      <c r="V438" s="326"/>
      <c r="W438" s="332" t="s">
        <v>611</v>
      </c>
      <c r="AB438" s="332"/>
      <c r="AD438" s="332"/>
      <c r="AE438" s="332"/>
      <c r="AG438" s="332"/>
    </row>
    <row r="439" spans="1:34" s="297" customFormat="1" ht="12" x14ac:dyDescent="0.2">
      <c r="A439" s="342"/>
      <c r="B439" s="343"/>
      <c r="C439" s="305" t="s">
        <v>570</v>
      </c>
      <c r="D439" s="360"/>
      <c r="E439" s="360"/>
      <c r="F439" s="346"/>
      <c r="G439" s="346"/>
      <c r="H439" s="346"/>
      <c r="I439" s="346"/>
      <c r="J439" s="361"/>
      <c r="K439" s="346"/>
      <c r="L439" s="361"/>
      <c r="M439" s="362"/>
      <c r="N439" s="363"/>
      <c r="V439" s="326"/>
      <c r="W439" s="332"/>
      <c r="AB439" s="332"/>
      <c r="AD439" s="332"/>
      <c r="AE439" s="332"/>
      <c r="AG439" s="332"/>
    </row>
    <row r="440" spans="1:34" s="297" customFormat="1" ht="22.5" x14ac:dyDescent="0.2">
      <c r="A440" s="327" t="s">
        <v>603</v>
      </c>
      <c r="B440" s="328" t="s">
        <v>849</v>
      </c>
      <c r="C440" s="504" t="s">
        <v>866</v>
      </c>
      <c r="D440" s="504"/>
      <c r="E440" s="504"/>
      <c r="F440" s="329" t="s">
        <v>589</v>
      </c>
      <c r="G440" s="329"/>
      <c r="H440" s="329"/>
      <c r="I440" s="329" t="s">
        <v>61</v>
      </c>
      <c r="J440" s="330">
        <v>2450</v>
      </c>
      <c r="K440" s="329"/>
      <c r="L440" s="330">
        <v>1791.59</v>
      </c>
      <c r="M440" s="329" t="s">
        <v>936</v>
      </c>
      <c r="N440" s="331">
        <v>9800</v>
      </c>
      <c r="V440" s="326"/>
      <c r="W440" s="332" t="s">
        <v>866</v>
      </c>
      <c r="AB440" s="332"/>
      <c r="AD440" s="332"/>
      <c r="AE440" s="332"/>
      <c r="AG440" s="332"/>
    </row>
    <row r="441" spans="1:34" s="297" customFormat="1" ht="12" x14ac:dyDescent="0.2">
      <c r="A441" s="342"/>
      <c r="B441" s="343"/>
      <c r="C441" s="305" t="s">
        <v>570</v>
      </c>
      <c r="D441" s="360"/>
      <c r="E441" s="360"/>
      <c r="F441" s="346"/>
      <c r="G441" s="346"/>
      <c r="H441" s="346"/>
      <c r="I441" s="346"/>
      <c r="J441" s="361"/>
      <c r="K441" s="346"/>
      <c r="L441" s="361"/>
      <c r="M441" s="362"/>
      <c r="N441" s="363"/>
      <c r="V441" s="326"/>
      <c r="W441" s="332"/>
      <c r="AB441" s="332"/>
      <c r="AD441" s="332"/>
      <c r="AE441" s="332"/>
      <c r="AG441" s="332"/>
    </row>
    <row r="442" spans="1:34" s="297" customFormat="1" ht="12" x14ac:dyDescent="0.2">
      <c r="A442" s="344"/>
      <c r="B442" s="345"/>
      <c r="C442" s="502" t="s">
        <v>867</v>
      </c>
      <c r="D442" s="502"/>
      <c r="E442" s="502"/>
      <c r="F442" s="502"/>
      <c r="G442" s="502"/>
      <c r="H442" s="502"/>
      <c r="I442" s="502"/>
      <c r="J442" s="502"/>
      <c r="K442" s="502"/>
      <c r="L442" s="502"/>
      <c r="M442" s="502"/>
      <c r="N442" s="506"/>
      <c r="V442" s="326"/>
      <c r="W442" s="332"/>
      <c r="AB442" s="332"/>
      <c r="AD442" s="332"/>
      <c r="AE442" s="332"/>
      <c r="AG442" s="332"/>
      <c r="AH442" s="300" t="s">
        <v>867</v>
      </c>
    </row>
    <row r="443" spans="1:34" s="297" customFormat="1" ht="12" x14ac:dyDescent="0.2">
      <c r="A443" s="327">
        <v>47</v>
      </c>
      <c r="B443" s="328" t="s">
        <v>608</v>
      </c>
      <c r="C443" s="504" t="s">
        <v>607</v>
      </c>
      <c r="D443" s="504"/>
      <c r="E443" s="504"/>
      <c r="F443" s="329" t="s">
        <v>592</v>
      </c>
      <c r="G443" s="329"/>
      <c r="H443" s="329"/>
      <c r="I443" s="329">
        <v>22</v>
      </c>
      <c r="J443" s="330">
        <v>2.88</v>
      </c>
      <c r="K443" s="329"/>
      <c r="L443" s="330">
        <v>63.36</v>
      </c>
      <c r="M443" s="329" t="s">
        <v>936</v>
      </c>
      <c r="N443" s="331">
        <v>347</v>
      </c>
      <c r="V443" s="326"/>
      <c r="W443" s="332" t="s">
        <v>607</v>
      </c>
      <c r="AB443" s="332"/>
      <c r="AD443" s="332"/>
      <c r="AE443" s="332"/>
      <c r="AG443" s="332"/>
    </row>
    <row r="444" spans="1:34" s="297" customFormat="1" ht="12" x14ac:dyDescent="0.2">
      <c r="A444" s="342"/>
      <c r="B444" s="343"/>
      <c r="C444" s="305" t="s">
        <v>570</v>
      </c>
      <c r="D444" s="360"/>
      <c r="E444" s="360"/>
      <c r="F444" s="346"/>
      <c r="G444" s="346"/>
      <c r="H444" s="346"/>
      <c r="I444" s="346"/>
      <c r="J444" s="361"/>
      <c r="K444" s="346"/>
      <c r="L444" s="361"/>
      <c r="M444" s="362"/>
      <c r="N444" s="363"/>
      <c r="V444" s="326"/>
      <c r="W444" s="332"/>
      <c r="AB444" s="332"/>
      <c r="AD444" s="332"/>
      <c r="AE444" s="332"/>
      <c r="AG444" s="332"/>
    </row>
    <row r="445" spans="1:34" s="297" customFormat="1" ht="12" x14ac:dyDescent="0.2">
      <c r="A445" s="327">
        <v>48</v>
      </c>
      <c r="B445" s="328" t="s">
        <v>868</v>
      </c>
      <c r="C445" s="504" t="s">
        <v>869</v>
      </c>
      <c r="D445" s="504"/>
      <c r="E445" s="504"/>
      <c r="F445" s="329" t="s">
        <v>592</v>
      </c>
      <c r="G445" s="329"/>
      <c r="H445" s="329"/>
      <c r="I445" s="329">
        <v>6</v>
      </c>
      <c r="J445" s="330">
        <v>84.43</v>
      </c>
      <c r="K445" s="329"/>
      <c r="L445" s="330">
        <v>506.58</v>
      </c>
      <c r="M445" s="329" t="s">
        <v>936</v>
      </c>
      <c r="N445" s="331">
        <v>2771</v>
      </c>
      <c r="V445" s="326"/>
      <c r="W445" s="332" t="s">
        <v>869</v>
      </c>
      <c r="AB445" s="332"/>
      <c r="AD445" s="332"/>
      <c r="AE445" s="332"/>
      <c r="AG445" s="332"/>
    </row>
    <row r="446" spans="1:34" s="297" customFormat="1" ht="12" x14ac:dyDescent="0.2">
      <c r="A446" s="342"/>
      <c r="B446" s="343"/>
      <c r="C446" s="305" t="s">
        <v>570</v>
      </c>
      <c r="D446" s="360"/>
      <c r="E446" s="360"/>
      <c r="F446" s="346"/>
      <c r="G446" s="346"/>
      <c r="H446" s="346"/>
      <c r="I446" s="346"/>
      <c r="J446" s="361"/>
      <c r="K446" s="346"/>
      <c r="L446" s="361"/>
      <c r="M446" s="362"/>
      <c r="N446" s="363"/>
      <c r="V446" s="326"/>
      <c r="W446" s="332"/>
      <c r="AB446" s="332"/>
      <c r="AD446" s="332"/>
      <c r="AE446" s="332"/>
      <c r="AG446" s="332"/>
    </row>
    <row r="447" spans="1:34" s="297" customFormat="1" ht="22.5" x14ac:dyDescent="0.2">
      <c r="A447" s="327">
        <v>49</v>
      </c>
      <c r="B447" s="328" t="s">
        <v>849</v>
      </c>
      <c r="C447" s="504" t="s">
        <v>870</v>
      </c>
      <c r="D447" s="504"/>
      <c r="E447" s="504"/>
      <c r="F447" s="329" t="s">
        <v>586</v>
      </c>
      <c r="G447" s="329"/>
      <c r="H447" s="329"/>
      <c r="I447" s="329">
        <v>101</v>
      </c>
      <c r="J447" s="330">
        <v>186.36</v>
      </c>
      <c r="K447" s="329"/>
      <c r="L447" s="330">
        <v>3440.95</v>
      </c>
      <c r="M447" s="329" t="s">
        <v>936</v>
      </c>
      <c r="N447" s="331">
        <v>18822</v>
      </c>
      <c r="V447" s="326"/>
      <c r="W447" s="332" t="s">
        <v>870</v>
      </c>
      <c r="AB447" s="332"/>
      <c r="AD447" s="332"/>
      <c r="AE447" s="332"/>
      <c r="AG447" s="332"/>
    </row>
    <row r="448" spans="1:34" s="297" customFormat="1" ht="12" x14ac:dyDescent="0.2">
      <c r="A448" s="342"/>
      <c r="B448" s="343"/>
      <c r="C448" s="305" t="s">
        <v>570</v>
      </c>
      <c r="D448" s="360"/>
      <c r="E448" s="360"/>
      <c r="F448" s="346"/>
      <c r="G448" s="346"/>
      <c r="H448" s="346"/>
      <c r="I448" s="346"/>
      <c r="J448" s="361"/>
      <c r="K448" s="346"/>
      <c r="L448" s="361"/>
      <c r="M448" s="362"/>
      <c r="N448" s="363"/>
      <c r="V448" s="326"/>
      <c r="W448" s="332"/>
      <c r="AB448" s="332"/>
      <c r="AD448" s="332"/>
      <c r="AE448" s="332"/>
      <c r="AG448" s="332"/>
    </row>
    <row r="449" spans="1:34" s="297" customFormat="1" ht="12" x14ac:dyDescent="0.2">
      <c r="A449" s="344"/>
      <c r="B449" s="345"/>
      <c r="C449" s="502" t="s">
        <v>871</v>
      </c>
      <c r="D449" s="502"/>
      <c r="E449" s="502"/>
      <c r="F449" s="502"/>
      <c r="G449" s="502"/>
      <c r="H449" s="502"/>
      <c r="I449" s="502"/>
      <c r="J449" s="502"/>
      <c r="K449" s="502"/>
      <c r="L449" s="502"/>
      <c r="M449" s="502"/>
      <c r="N449" s="506"/>
      <c r="V449" s="326"/>
      <c r="W449" s="332"/>
      <c r="AB449" s="332"/>
      <c r="AD449" s="332"/>
      <c r="AE449" s="332"/>
      <c r="AG449" s="332"/>
      <c r="AH449" s="300" t="s">
        <v>871</v>
      </c>
    </row>
    <row r="450" spans="1:34" s="297" customFormat="1" ht="22.5" x14ac:dyDescent="0.2">
      <c r="A450" s="327">
        <v>50</v>
      </c>
      <c r="B450" s="328" t="s">
        <v>852</v>
      </c>
      <c r="C450" s="504" t="s">
        <v>872</v>
      </c>
      <c r="D450" s="504"/>
      <c r="E450" s="504"/>
      <c r="F450" s="329" t="s">
        <v>589</v>
      </c>
      <c r="G450" s="329"/>
      <c r="H450" s="329"/>
      <c r="I450" s="329">
        <v>244</v>
      </c>
      <c r="J450" s="330">
        <v>698.5</v>
      </c>
      <c r="K450" s="329"/>
      <c r="L450" s="330">
        <v>31157.95</v>
      </c>
      <c r="M450" s="329" t="s">
        <v>936</v>
      </c>
      <c r="N450" s="331">
        <v>170434</v>
      </c>
      <c r="V450" s="326"/>
      <c r="W450" s="332" t="s">
        <v>872</v>
      </c>
      <c r="AB450" s="332"/>
      <c r="AD450" s="332"/>
      <c r="AE450" s="332"/>
      <c r="AG450" s="332"/>
    </row>
    <row r="451" spans="1:34" s="297" customFormat="1" ht="12" x14ac:dyDescent="0.2">
      <c r="A451" s="342"/>
      <c r="B451" s="343"/>
      <c r="C451" s="305" t="s">
        <v>570</v>
      </c>
      <c r="D451" s="360"/>
      <c r="E451" s="360"/>
      <c r="F451" s="346"/>
      <c r="G451" s="346"/>
      <c r="H451" s="346"/>
      <c r="I451" s="346"/>
      <c r="J451" s="361"/>
      <c r="K451" s="346"/>
      <c r="L451" s="361"/>
      <c r="M451" s="362"/>
      <c r="N451" s="363"/>
      <c r="V451" s="326"/>
      <c r="W451" s="332"/>
      <c r="AB451" s="332"/>
      <c r="AD451" s="332"/>
      <c r="AE451" s="332"/>
      <c r="AG451" s="332"/>
    </row>
    <row r="452" spans="1:34" s="297" customFormat="1" ht="12" x14ac:dyDescent="0.2">
      <c r="A452" s="327">
        <v>51</v>
      </c>
      <c r="B452" s="328" t="s">
        <v>602</v>
      </c>
      <c r="C452" s="504" t="s">
        <v>601</v>
      </c>
      <c r="D452" s="504"/>
      <c r="E452" s="504"/>
      <c r="F452" s="329" t="s">
        <v>579</v>
      </c>
      <c r="G452" s="329"/>
      <c r="H452" s="329"/>
      <c r="I452" s="329">
        <v>2.44</v>
      </c>
      <c r="J452" s="330">
        <v>27</v>
      </c>
      <c r="K452" s="329"/>
      <c r="L452" s="330">
        <v>65.88</v>
      </c>
      <c r="M452" s="329" t="s">
        <v>936</v>
      </c>
      <c r="N452" s="331">
        <v>360</v>
      </c>
      <c r="V452" s="326"/>
      <c r="W452" s="332" t="s">
        <v>601</v>
      </c>
      <c r="AB452" s="332"/>
      <c r="AD452" s="332"/>
      <c r="AE452" s="332"/>
      <c r="AG452" s="332"/>
    </row>
    <row r="453" spans="1:34" s="297" customFormat="1" ht="12" x14ac:dyDescent="0.2">
      <c r="A453" s="342"/>
      <c r="B453" s="343"/>
      <c r="C453" s="305" t="s">
        <v>570</v>
      </c>
      <c r="D453" s="360"/>
      <c r="E453" s="360"/>
      <c r="F453" s="346"/>
      <c r="G453" s="346"/>
      <c r="H453" s="346"/>
      <c r="I453" s="346"/>
      <c r="J453" s="361"/>
      <c r="K453" s="346"/>
      <c r="L453" s="361"/>
      <c r="M453" s="362"/>
      <c r="N453" s="363"/>
      <c r="V453" s="326"/>
      <c r="W453" s="332"/>
      <c r="AB453" s="332"/>
      <c r="AD453" s="332"/>
      <c r="AE453" s="332"/>
      <c r="AG453" s="332"/>
    </row>
    <row r="454" spans="1:34" s="297" customFormat="1" ht="12" x14ac:dyDescent="0.2">
      <c r="A454" s="344"/>
      <c r="B454" s="345"/>
      <c r="C454" s="502" t="s">
        <v>873</v>
      </c>
      <c r="D454" s="502"/>
      <c r="E454" s="502"/>
      <c r="F454" s="502"/>
      <c r="G454" s="502"/>
      <c r="H454" s="502"/>
      <c r="I454" s="502"/>
      <c r="J454" s="502"/>
      <c r="K454" s="502"/>
      <c r="L454" s="502"/>
      <c r="M454" s="502"/>
      <c r="N454" s="506"/>
      <c r="V454" s="326"/>
      <c r="W454" s="332"/>
      <c r="AB454" s="332"/>
      <c r="AC454" s="300" t="s">
        <v>873</v>
      </c>
      <c r="AD454" s="332"/>
      <c r="AE454" s="332"/>
      <c r="AG454" s="332"/>
    </row>
    <row r="455" spans="1:34" s="297" customFormat="1" ht="22.5" x14ac:dyDescent="0.2">
      <c r="A455" s="327">
        <v>52</v>
      </c>
      <c r="B455" s="328" t="s">
        <v>874</v>
      </c>
      <c r="C455" s="504" t="s">
        <v>875</v>
      </c>
      <c r="D455" s="504"/>
      <c r="E455" s="504"/>
      <c r="F455" s="329" t="s">
        <v>589</v>
      </c>
      <c r="G455" s="329"/>
      <c r="H455" s="329"/>
      <c r="I455" s="329">
        <v>718</v>
      </c>
      <c r="J455" s="330">
        <v>51.95</v>
      </c>
      <c r="K455" s="329"/>
      <c r="L455" s="330">
        <v>6819.01</v>
      </c>
      <c r="M455" s="329" t="s">
        <v>936</v>
      </c>
      <c r="N455" s="331">
        <v>37300</v>
      </c>
      <c r="V455" s="326"/>
      <c r="W455" s="332" t="s">
        <v>875</v>
      </c>
      <c r="AB455" s="332"/>
      <c r="AD455" s="332"/>
      <c r="AE455" s="332"/>
      <c r="AG455" s="332"/>
    </row>
    <row r="456" spans="1:34" s="297" customFormat="1" ht="12" x14ac:dyDescent="0.2">
      <c r="A456" s="342"/>
      <c r="B456" s="343"/>
      <c r="C456" s="305" t="s">
        <v>570</v>
      </c>
      <c r="D456" s="360"/>
      <c r="E456" s="360"/>
      <c r="F456" s="346"/>
      <c r="G456" s="346"/>
      <c r="H456" s="346"/>
      <c r="I456" s="346"/>
      <c r="J456" s="361"/>
      <c r="K456" s="346"/>
      <c r="L456" s="361"/>
      <c r="M456" s="362"/>
      <c r="N456" s="363"/>
      <c r="V456" s="326"/>
      <c r="W456" s="332"/>
      <c r="AB456" s="332"/>
      <c r="AD456" s="332"/>
      <c r="AE456" s="332"/>
      <c r="AG456" s="332"/>
    </row>
    <row r="457" spans="1:34" s="297" customFormat="1" ht="12" x14ac:dyDescent="0.2">
      <c r="A457" s="344"/>
      <c r="B457" s="345"/>
      <c r="C457" s="502" t="s">
        <v>876</v>
      </c>
      <c r="D457" s="502"/>
      <c r="E457" s="502"/>
      <c r="F457" s="502"/>
      <c r="G457" s="502"/>
      <c r="H457" s="502"/>
      <c r="I457" s="502"/>
      <c r="J457" s="502"/>
      <c r="K457" s="502"/>
      <c r="L457" s="502"/>
      <c r="M457" s="502"/>
      <c r="N457" s="506"/>
      <c r="V457" s="326"/>
      <c r="W457" s="332"/>
      <c r="AB457" s="332"/>
      <c r="AD457" s="332"/>
      <c r="AE457" s="332"/>
      <c r="AG457" s="332"/>
      <c r="AH457" s="300" t="s">
        <v>876</v>
      </c>
    </row>
    <row r="458" spans="1:34" s="297" customFormat="1" ht="22.5" x14ac:dyDescent="0.2">
      <c r="A458" s="327">
        <v>53</v>
      </c>
      <c r="B458" s="328" t="s">
        <v>874</v>
      </c>
      <c r="C458" s="504" t="s">
        <v>877</v>
      </c>
      <c r="D458" s="504"/>
      <c r="E458" s="504"/>
      <c r="F458" s="329" t="s">
        <v>589</v>
      </c>
      <c r="G458" s="329"/>
      <c r="H458" s="329"/>
      <c r="I458" s="329">
        <v>81</v>
      </c>
      <c r="J458" s="330">
        <v>1106.1099999999999</v>
      </c>
      <c r="K458" s="329"/>
      <c r="L458" s="330">
        <v>16379.34</v>
      </c>
      <c r="M458" s="329" t="s">
        <v>936</v>
      </c>
      <c r="N458" s="331">
        <v>89595</v>
      </c>
      <c r="V458" s="326"/>
      <c r="W458" s="332" t="s">
        <v>877</v>
      </c>
      <c r="AB458" s="332"/>
      <c r="AD458" s="332"/>
      <c r="AE458" s="332"/>
      <c r="AG458" s="332"/>
    </row>
    <row r="459" spans="1:34" s="297" customFormat="1" ht="12" x14ac:dyDescent="0.2">
      <c r="A459" s="342"/>
      <c r="B459" s="343"/>
      <c r="C459" s="305" t="s">
        <v>570</v>
      </c>
      <c r="D459" s="360"/>
      <c r="E459" s="360"/>
      <c r="F459" s="346"/>
      <c r="G459" s="346"/>
      <c r="H459" s="346"/>
      <c r="I459" s="346"/>
      <c r="J459" s="361"/>
      <c r="K459" s="346"/>
      <c r="L459" s="361"/>
      <c r="M459" s="362"/>
      <c r="N459" s="363"/>
      <c r="V459" s="326"/>
      <c r="W459" s="332"/>
      <c r="AB459" s="332"/>
      <c r="AD459" s="332"/>
      <c r="AE459" s="332"/>
      <c r="AG459" s="332"/>
    </row>
    <row r="460" spans="1:34" s="297" customFormat="1" ht="12" x14ac:dyDescent="0.2">
      <c r="A460" s="344"/>
      <c r="B460" s="345"/>
      <c r="C460" s="502" t="s">
        <v>878</v>
      </c>
      <c r="D460" s="502"/>
      <c r="E460" s="502"/>
      <c r="F460" s="502"/>
      <c r="G460" s="502"/>
      <c r="H460" s="502"/>
      <c r="I460" s="502"/>
      <c r="J460" s="502"/>
      <c r="K460" s="502"/>
      <c r="L460" s="502"/>
      <c r="M460" s="502"/>
      <c r="N460" s="506"/>
      <c r="V460" s="326"/>
      <c r="W460" s="332"/>
      <c r="AB460" s="332"/>
      <c r="AD460" s="332"/>
      <c r="AE460" s="332"/>
      <c r="AG460" s="332"/>
      <c r="AH460" s="300" t="s">
        <v>878</v>
      </c>
    </row>
    <row r="461" spans="1:34" s="297" customFormat="1" ht="22.5" x14ac:dyDescent="0.2">
      <c r="A461" s="327">
        <v>54</v>
      </c>
      <c r="B461" s="328" t="s">
        <v>600</v>
      </c>
      <c r="C461" s="504" t="s">
        <v>599</v>
      </c>
      <c r="D461" s="504"/>
      <c r="E461" s="504"/>
      <c r="F461" s="329" t="s">
        <v>592</v>
      </c>
      <c r="G461" s="329"/>
      <c r="H461" s="329"/>
      <c r="I461" s="329">
        <v>81</v>
      </c>
      <c r="J461" s="330">
        <v>27.82</v>
      </c>
      <c r="K461" s="329"/>
      <c r="L461" s="330">
        <v>2253.42</v>
      </c>
      <c r="M461" s="329" t="s">
        <v>936</v>
      </c>
      <c r="N461" s="331">
        <v>12326</v>
      </c>
      <c r="V461" s="326"/>
      <c r="W461" s="332" t="s">
        <v>599</v>
      </c>
      <c r="AB461" s="332"/>
      <c r="AD461" s="332"/>
      <c r="AE461" s="332"/>
      <c r="AG461" s="332"/>
    </row>
    <row r="462" spans="1:34" s="297" customFormat="1" ht="12" x14ac:dyDescent="0.2">
      <c r="A462" s="342"/>
      <c r="B462" s="343"/>
      <c r="C462" s="305" t="s">
        <v>570</v>
      </c>
      <c r="D462" s="360"/>
      <c r="E462" s="360"/>
      <c r="F462" s="346"/>
      <c r="G462" s="346"/>
      <c r="H462" s="346"/>
      <c r="I462" s="346"/>
      <c r="J462" s="361"/>
      <c r="K462" s="346"/>
      <c r="L462" s="361"/>
      <c r="M462" s="362"/>
      <c r="N462" s="363"/>
      <c r="V462" s="326"/>
      <c r="W462" s="332"/>
      <c r="AB462" s="332"/>
      <c r="AD462" s="332"/>
      <c r="AE462" s="332"/>
      <c r="AG462" s="332"/>
    </row>
    <row r="463" spans="1:34" s="297" customFormat="1" ht="12" x14ac:dyDescent="0.2">
      <c r="A463" s="327">
        <v>55</v>
      </c>
      <c r="B463" s="328" t="s">
        <v>879</v>
      </c>
      <c r="C463" s="504" t="s">
        <v>880</v>
      </c>
      <c r="D463" s="504"/>
      <c r="E463" s="504"/>
      <c r="F463" s="329" t="s">
        <v>592</v>
      </c>
      <c r="G463" s="329"/>
      <c r="H463" s="329"/>
      <c r="I463" s="329">
        <v>81</v>
      </c>
      <c r="J463" s="330">
        <v>10.15</v>
      </c>
      <c r="K463" s="329"/>
      <c r="L463" s="330">
        <v>822.15</v>
      </c>
      <c r="M463" s="329" t="s">
        <v>936</v>
      </c>
      <c r="N463" s="331">
        <v>4497</v>
      </c>
      <c r="V463" s="326"/>
      <c r="W463" s="332" t="s">
        <v>880</v>
      </c>
      <c r="AB463" s="332"/>
      <c r="AD463" s="332"/>
      <c r="AE463" s="332"/>
      <c r="AG463" s="332"/>
    </row>
    <row r="464" spans="1:34" s="297" customFormat="1" ht="12" x14ac:dyDescent="0.2">
      <c r="A464" s="342"/>
      <c r="B464" s="343"/>
      <c r="C464" s="305" t="s">
        <v>570</v>
      </c>
      <c r="D464" s="360"/>
      <c r="E464" s="360"/>
      <c r="F464" s="346"/>
      <c r="G464" s="346"/>
      <c r="H464" s="346"/>
      <c r="I464" s="346"/>
      <c r="J464" s="361"/>
      <c r="K464" s="346"/>
      <c r="L464" s="361"/>
      <c r="M464" s="362"/>
      <c r="N464" s="363"/>
      <c r="V464" s="326"/>
      <c r="W464" s="332"/>
      <c r="AB464" s="332"/>
      <c r="AD464" s="332"/>
      <c r="AE464" s="332"/>
      <c r="AG464" s="332"/>
    </row>
    <row r="465" spans="1:34" s="297" customFormat="1" ht="12" x14ac:dyDescent="0.2">
      <c r="A465" s="327">
        <v>56</v>
      </c>
      <c r="B465" s="328" t="s">
        <v>598</v>
      </c>
      <c r="C465" s="504" t="s">
        <v>597</v>
      </c>
      <c r="D465" s="504"/>
      <c r="E465" s="504"/>
      <c r="F465" s="329" t="s">
        <v>592</v>
      </c>
      <c r="G465" s="329"/>
      <c r="H465" s="329"/>
      <c r="I465" s="329">
        <v>81</v>
      </c>
      <c r="J465" s="330">
        <v>111.02</v>
      </c>
      <c r="K465" s="329"/>
      <c r="L465" s="330">
        <v>8992.6200000000008</v>
      </c>
      <c r="M465" s="329" t="s">
        <v>936</v>
      </c>
      <c r="N465" s="331">
        <v>49190</v>
      </c>
      <c r="V465" s="326"/>
      <c r="W465" s="332" t="s">
        <v>597</v>
      </c>
      <c r="AB465" s="332"/>
      <c r="AD465" s="332"/>
      <c r="AE465" s="332"/>
      <c r="AG465" s="332"/>
    </row>
    <row r="466" spans="1:34" s="297" customFormat="1" ht="12" x14ac:dyDescent="0.2">
      <c r="A466" s="342"/>
      <c r="B466" s="343"/>
      <c r="C466" s="305" t="s">
        <v>570</v>
      </c>
      <c r="D466" s="360"/>
      <c r="E466" s="360"/>
      <c r="F466" s="346"/>
      <c r="G466" s="346"/>
      <c r="H466" s="346"/>
      <c r="I466" s="346"/>
      <c r="J466" s="361"/>
      <c r="K466" s="346"/>
      <c r="L466" s="361"/>
      <c r="M466" s="362"/>
      <c r="N466" s="363"/>
      <c r="V466" s="326"/>
      <c r="W466" s="332"/>
      <c r="AB466" s="332"/>
      <c r="AD466" s="332"/>
      <c r="AE466" s="332"/>
      <c r="AG466" s="332"/>
    </row>
    <row r="467" spans="1:34" s="297" customFormat="1" ht="22.5" x14ac:dyDescent="0.2">
      <c r="A467" s="327">
        <v>57</v>
      </c>
      <c r="B467" s="328" t="s">
        <v>595</v>
      </c>
      <c r="C467" s="504" t="s">
        <v>594</v>
      </c>
      <c r="D467" s="504"/>
      <c r="E467" s="504"/>
      <c r="F467" s="329" t="s">
        <v>592</v>
      </c>
      <c r="G467" s="329"/>
      <c r="H467" s="329"/>
      <c r="I467" s="329">
        <v>15</v>
      </c>
      <c r="J467" s="330">
        <v>39.479999999999997</v>
      </c>
      <c r="K467" s="329"/>
      <c r="L467" s="330">
        <v>592.20000000000005</v>
      </c>
      <c r="M467" s="329" t="s">
        <v>936</v>
      </c>
      <c r="N467" s="331">
        <v>3239</v>
      </c>
      <c r="V467" s="326"/>
      <c r="W467" s="332" t="s">
        <v>594</v>
      </c>
      <c r="AB467" s="332"/>
      <c r="AD467" s="332"/>
      <c r="AE467" s="332"/>
      <c r="AG467" s="332"/>
    </row>
    <row r="468" spans="1:34" s="297" customFormat="1" ht="12" x14ac:dyDescent="0.2">
      <c r="A468" s="342"/>
      <c r="B468" s="343"/>
      <c r="C468" s="305" t="s">
        <v>570</v>
      </c>
      <c r="D468" s="360"/>
      <c r="E468" s="360"/>
      <c r="F468" s="346"/>
      <c r="G468" s="346"/>
      <c r="H468" s="346"/>
      <c r="I468" s="346"/>
      <c r="J468" s="361"/>
      <c r="K468" s="346"/>
      <c r="L468" s="361"/>
      <c r="M468" s="362"/>
      <c r="N468" s="363"/>
      <c r="V468" s="326"/>
      <c r="W468" s="332"/>
      <c r="AB468" s="332"/>
      <c r="AD468" s="332"/>
      <c r="AE468" s="332"/>
      <c r="AG468" s="332"/>
    </row>
    <row r="469" spans="1:34" s="297" customFormat="1" ht="22.5" x14ac:dyDescent="0.2">
      <c r="A469" s="327">
        <v>58</v>
      </c>
      <c r="B469" s="328" t="s">
        <v>593</v>
      </c>
      <c r="C469" s="504" t="s">
        <v>591</v>
      </c>
      <c r="D469" s="504"/>
      <c r="E469" s="504"/>
      <c r="F469" s="329" t="s">
        <v>592</v>
      </c>
      <c r="G469" s="329"/>
      <c r="H469" s="329"/>
      <c r="I469" s="329">
        <v>163</v>
      </c>
      <c r="J469" s="330">
        <v>29.72</v>
      </c>
      <c r="K469" s="329"/>
      <c r="L469" s="330">
        <v>4844.3599999999997</v>
      </c>
      <c r="M469" s="329" t="s">
        <v>936</v>
      </c>
      <c r="N469" s="331">
        <v>26499</v>
      </c>
      <c r="V469" s="326"/>
      <c r="W469" s="332" t="s">
        <v>591</v>
      </c>
      <c r="AB469" s="332"/>
      <c r="AD469" s="332"/>
      <c r="AE469" s="332"/>
      <c r="AG469" s="332"/>
    </row>
    <row r="470" spans="1:34" s="297" customFormat="1" ht="12" x14ac:dyDescent="0.2">
      <c r="A470" s="342"/>
      <c r="B470" s="343"/>
      <c r="C470" s="305" t="s">
        <v>570</v>
      </c>
      <c r="D470" s="360"/>
      <c r="E470" s="360"/>
      <c r="F470" s="346"/>
      <c r="G470" s="346"/>
      <c r="H470" s="346"/>
      <c r="I470" s="346"/>
      <c r="J470" s="361"/>
      <c r="K470" s="346"/>
      <c r="L470" s="361"/>
      <c r="M470" s="362"/>
      <c r="N470" s="363"/>
      <c r="V470" s="326"/>
      <c r="W470" s="332"/>
      <c r="AB470" s="332"/>
      <c r="AD470" s="332"/>
      <c r="AE470" s="332"/>
      <c r="AG470" s="332"/>
    </row>
    <row r="471" spans="1:34" s="297" customFormat="1" ht="45" x14ac:dyDescent="0.2">
      <c r="A471" s="327">
        <v>59</v>
      </c>
      <c r="B471" s="328" t="s">
        <v>881</v>
      </c>
      <c r="C471" s="504" t="s">
        <v>882</v>
      </c>
      <c r="D471" s="504"/>
      <c r="E471" s="504"/>
      <c r="F471" s="329" t="s">
        <v>589</v>
      </c>
      <c r="G471" s="329"/>
      <c r="H471" s="329"/>
      <c r="I471" s="329">
        <v>27</v>
      </c>
      <c r="J471" s="330">
        <v>1239.48</v>
      </c>
      <c r="K471" s="329"/>
      <c r="L471" s="330">
        <v>6118.1</v>
      </c>
      <c r="M471" s="329" t="s">
        <v>936</v>
      </c>
      <c r="N471" s="331">
        <v>33466</v>
      </c>
      <c r="V471" s="326"/>
      <c r="W471" s="332" t="s">
        <v>882</v>
      </c>
      <c r="AB471" s="332"/>
      <c r="AD471" s="332"/>
      <c r="AE471" s="332"/>
      <c r="AG471" s="332"/>
    </row>
    <row r="472" spans="1:34" s="297" customFormat="1" ht="12" x14ac:dyDescent="0.2">
      <c r="A472" s="342"/>
      <c r="B472" s="343"/>
      <c r="C472" s="305" t="s">
        <v>570</v>
      </c>
      <c r="D472" s="360"/>
      <c r="E472" s="360"/>
      <c r="F472" s="346"/>
      <c r="G472" s="346"/>
      <c r="H472" s="346"/>
      <c r="I472" s="346"/>
      <c r="J472" s="361"/>
      <c r="K472" s="346"/>
      <c r="L472" s="361"/>
      <c r="M472" s="362"/>
      <c r="N472" s="363"/>
      <c r="V472" s="326"/>
      <c r="W472" s="332"/>
      <c r="AB472" s="332"/>
      <c r="AD472" s="332"/>
      <c r="AE472" s="332"/>
      <c r="AG472" s="332"/>
    </row>
    <row r="473" spans="1:34" s="297" customFormat="1" ht="12" x14ac:dyDescent="0.2">
      <c r="A473" s="344"/>
      <c r="B473" s="345"/>
      <c r="C473" s="502" t="s">
        <v>883</v>
      </c>
      <c r="D473" s="502"/>
      <c r="E473" s="502"/>
      <c r="F473" s="502"/>
      <c r="G473" s="502"/>
      <c r="H473" s="502"/>
      <c r="I473" s="502"/>
      <c r="J473" s="502"/>
      <c r="K473" s="502"/>
      <c r="L473" s="502"/>
      <c r="M473" s="502"/>
      <c r="N473" s="506"/>
      <c r="V473" s="326"/>
      <c r="W473" s="332"/>
      <c r="AB473" s="332"/>
      <c r="AD473" s="332"/>
      <c r="AE473" s="332"/>
      <c r="AG473" s="332"/>
      <c r="AH473" s="300" t="s">
        <v>883</v>
      </c>
    </row>
    <row r="474" spans="1:34" s="297" customFormat="1" ht="45" x14ac:dyDescent="0.2">
      <c r="A474" s="327">
        <v>60</v>
      </c>
      <c r="B474" s="328" t="s">
        <v>858</v>
      </c>
      <c r="C474" s="504" t="s">
        <v>884</v>
      </c>
      <c r="D474" s="504"/>
      <c r="E474" s="504"/>
      <c r="F474" s="329" t="s">
        <v>589</v>
      </c>
      <c r="G474" s="329"/>
      <c r="H474" s="329"/>
      <c r="I474" s="329">
        <v>9</v>
      </c>
      <c r="J474" s="330">
        <v>1432.18</v>
      </c>
      <c r="K474" s="329"/>
      <c r="L474" s="330">
        <v>2356.4899999999998</v>
      </c>
      <c r="M474" s="329" t="s">
        <v>936</v>
      </c>
      <c r="N474" s="331">
        <v>12890</v>
      </c>
      <c r="V474" s="326"/>
      <c r="W474" s="332" t="s">
        <v>884</v>
      </c>
      <c r="AB474" s="332"/>
      <c r="AD474" s="332"/>
      <c r="AE474" s="332"/>
      <c r="AG474" s="332"/>
    </row>
    <row r="475" spans="1:34" s="297" customFormat="1" ht="12" x14ac:dyDescent="0.2">
      <c r="A475" s="342"/>
      <c r="B475" s="343"/>
      <c r="C475" s="305" t="s">
        <v>570</v>
      </c>
      <c r="D475" s="360"/>
      <c r="E475" s="360"/>
      <c r="F475" s="346"/>
      <c r="G475" s="346"/>
      <c r="H475" s="346"/>
      <c r="I475" s="346"/>
      <c r="J475" s="361"/>
      <c r="K475" s="346"/>
      <c r="L475" s="361"/>
      <c r="M475" s="362"/>
      <c r="N475" s="363"/>
      <c r="V475" s="326"/>
      <c r="W475" s="332"/>
      <c r="AB475" s="332"/>
      <c r="AD475" s="332"/>
      <c r="AE475" s="332"/>
      <c r="AG475" s="332"/>
    </row>
    <row r="476" spans="1:34" s="297" customFormat="1" ht="22.5" x14ac:dyDescent="0.2">
      <c r="A476" s="327">
        <v>61</v>
      </c>
      <c r="B476" s="328" t="s">
        <v>858</v>
      </c>
      <c r="C476" s="504" t="s">
        <v>885</v>
      </c>
      <c r="D476" s="504"/>
      <c r="E476" s="504"/>
      <c r="F476" s="329" t="s">
        <v>589</v>
      </c>
      <c r="G476" s="329"/>
      <c r="H476" s="329"/>
      <c r="I476" s="329">
        <v>4</v>
      </c>
      <c r="J476" s="330">
        <v>187.34</v>
      </c>
      <c r="K476" s="329"/>
      <c r="L476" s="330">
        <v>136.93</v>
      </c>
      <c r="M476" s="329" t="s">
        <v>936</v>
      </c>
      <c r="N476" s="331">
        <v>749</v>
      </c>
      <c r="V476" s="326"/>
      <c r="W476" s="332" t="s">
        <v>885</v>
      </c>
      <c r="AB476" s="332"/>
      <c r="AD476" s="332"/>
      <c r="AE476" s="332"/>
      <c r="AG476" s="332"/>
    </row>
    <row r="477" spans="1:34" s="297" customFormat="1" ht="12" x14ac:dyDescent="0.2">
      <c r="A477" s="342"/>
      <c r="B477" s="343"/>
      <c r="C477" s="305" t="s">
        <v>570</v>
      </c>
      <c r="D477" s="360"/>
      <c r="E477" s="360"/>
      <c r="F477" s="346"/>
      <c r="G477" s="346"/>
      <c r="H477" s="346"/>
      <c r="I477" s="346"/>
      <c r="J477" s="361"/>
      <c r="K477" s="346"/>
      <c r="L477" s="361"/>
      <c r="M477" s="362"/>
      <c r="N477" s="363"/>
      <c r="V477" s="326"/>
      <c r="W477" s="332"/>
      <c r="AB477" s="332"/>
      <c r="AD477" s="332"/>
      <c r="AE477" s="332"/>
      <c r="AG477" s="332"/>
    </row>
    <row r="478" spans="1:34" s="297" customFormat="1" ht="22.5" x14ac:dyDescent="0.2">
      <c r="A478" s="327">
        <v>62</v>
      </c>
      <c r="B478" s="328" t="s">
        <v>886</v>
      </c>
      <c r="C478" s="504" t="s">
        <v>887</v>
      </c>
      <c r="D478" s="504"/>
      <c r="E478" s="504"/>
      <c r="F478" s="329" t="s">
        <v>579</v>
      </c>
      <c r="G478" s="329"/>
      <c r="H478" s="329"/>
      <c r="I478" s="329">
        <v>0.12</v>
      </c>
      <c r="J478" s="330">
        <v>2344</v>
      </c>
      <c r="K478" s="329"/>
      <c r="L478" s="330">
        <v>281.27999999999997</v>
      </c>
      <c r="M478" s="329" t="s">
        <v>936</v>
      </c>
      <c r="N478" s="331">
        <v>1539</v>
      </c>
      <c r="V478" s="326"/>
      <c r="W478" s="332" t="s">
        <v>887</v>
      </c>
      <c r="AB478" s="332"/>
      <c r="AD478" s="332"/>
      <c r="AE478" s="332"/>
      <c r="AG478" s="332"/>
    </row>
    <row r="479" spans="1:34" s="297" customFormat="1" ht="12" x14ac:dyDescent="0.2">
      <c r="A479" s="342"/>
      <c r="B479" s="343"/>
      <c r="C479" s="305" t="s">
        <v>570</v>
      </c>
      <c r="D479" s="360"/>
      <c r="E479" s="360"/>
      <c r="F479" s="346"/>
      <c r="G479" s="346"/>
      <c r="H479" s="346"/>
      <c r="I479" s="346"/>
      <c r="J479" s="361"/>
      <c r="K479" s="346"/>
      <c r="L479" s="361"/>
      <c r="M479" s="362"/>
      <c r="N479" s="363"/>
      <c r="V479" s="326"/>
      <c r="W479" s="332"/>
      <c r="AB479" s="332"/>
      <c r="AD479" s="332"/>
      <c r="AE479" s="332"/>
      <c r="AG479" s="332"/>
    </row>
    <row r="480" spans="1:34" s="297" customFormat="1" ht="12" x14ac:dyDescent="0.2">
      <c r="A480" s="344"/>
      <c r="B480" s="345"/>
      <c r="C480" s="502" t="s">
        <v>888</v>
      </c>
      <c r="D480" s="502"/>
      <c r="E480" s="502"/>
      <c r="F480" s="502"/>
      <c r="G480" s="502"/>
      <c r="H480" s="502"/>
      <c r="I480" s="502"/>
      <c r="J480" s="502"/>
      <c r="K480" s="502"/>
      <c r="L480" s="502"/>
      <c r="M480" s="502"/>
      <c r="N480" s="506"/>
      <c r="V480" s="326"/>
      <c r="W480" s="332"/>
      <c r="AB480" s="332"/>
      <c r="AC480" s="300" t="s">
        <v>888</v>
      </c>
      <c r="AD480" s="332"/>
      <c r="AE480" s="332"/>
      <c r="AG480" s="332"/>
    </row>
    <row r="481" spans="1:34" s="297" customFormat="1" ht="22.5" x14ac:dyDescent="0.2">
      <c r="A481" s="327">
        <v>63</v>
      </c>
      <c r="B481" s="328" t="s">
        <v>858</v>
      </c>
      <c r="C481" s="504" t="s">
        <v>889</v>
      </c>
      <c r="D481" s="504"/>
      <c r="E481" s="504"/>
      <c r="F481" s="329" t="s">
        <v>589</v>
      </c>
      <c r="G481" s="329"/>
      <c r="H481" s="329"/>
      <c r="I481" s="329">
        <v>16</v>
      </c>
      <c r="J481" s="330">
        <v>226.1</v>
      </c>
      <c r="K481" s="329"/>
      <c r="L481" s="330">
        <v>661.43</v>
      </c>
      <c r="M481" s="329" t="s">
        <v>936</v>
      </c>
      <c r="N481" s="331">
        <v>3618</v>
      </c>
      <c r="V481" s="326"/>
      <c r="W481" s="332" t="s">
        <v>889</v>
      </c>
      <c r="AB481" s="332"/>
      <c r="AD481" s="332"/>
      <c r="AE481" s="332"/>
      <c r="AG481" s="332"/>
    </row>
    <row r="482" spans="1:34" s="297" customFormat="1" ht="12" x14ac:dyDescent="0.2">
      <c r="A482" s="342"/>
      <c r="B482" s="343"/>
      <c r="C482" s="305" t="s">
        <v>570</v>
      </c>
      <c r="D482" s="360"/>
      <c r="E482" s="360"/>
      <c r="F482" s="346"/>
      <c r="G482" s="346"/>
      <c r="H482" s="346"/>
      <c r="I482" s="346"/>
      <c r="J482" s="361"/>
      <c r="K482" s="346"/>
      <c r="L482" s="361"/>
      <c r="M482" s="362"/>
      <c r="N482" s="363"/>
      <c r="V482" s="326"/>
      <c r="W482" s="332"/>
      <c r="AB482" s="332"/>
      <c r="AD482" s="332"/>
      <c r="AE482" s="332"/>
      <c r="AG482" s="332"/>
    </row>
    <row r="483" spans="1:34" s="297" customFormat="1" ht="45" x14ac:dyDescent="0.2">
      <c r="A483" s="327">
        <v>64</v>
      </c>
      <c r="B483" s="328" t="s">
        <v>890</v>
      </c>
      <c r="C483" s="504" t="s">
        <v>891</v>
      </c>
      <c r="D483" s="504"/>
      <c r="E483" s="504"/>
      <c r="F483" s="329" t="s">
        <v>592</v>
      </c>
      <c r="G483" s="329"/>
      <c r="H483" s="329"/>
      <c r="I483" s="329">
        <v>0.32</v>
      </c>
      <c r="J483" s="330">
        <v>594.91999999999996</v>
      </c>
      <c r="K483" s="329"/>
      <c r="L483" s="330">
        <v>190.37</v>
      </c>
      <c r="M483" s="329" t="s">
        <v>936</v>
      </c>
      <c r="N483" s="331">
        <v>1041</v>
      </c>
      <c r="V483" s="326"/>
      <c r="W483" s="332" t="s">
        <v>891</v>
      </c>
      <c r="AB483" s="332"/>
      <c r="AD483" s="332"/>
      <c r="AE483" s="332"/>
      <c r="AG483" s="332"/>
    </row>
    <row r="484" spans="1:34" s="297" customFormat="1" ht="12" x14ac:dyDescent="0.2">
      <c r="A484" s="342"/>
      <c r="B484" s="343"/>
      <c r="C484" s="305" t="s">
        <v>570</v>
      </c>
      <c r="D484" s="360"/>
      <c r="E484" s="360"/>
      <c r="F484" s="346"/>
      <c r="G484" s="346"/>
      <c r="H484" s="346"/>
      <c r="I484" s="346"/>
      <c r="J484" s="361"/>
      <c r="K484" s="346"/>
      <c r="L484" s="361"/>
      <c r="M484" s="362"/>
      <c r="N484" s="363"/>
      <c r="V484" s="326"/>
      <c r="W484" s="332"/>
      <c r="AB484" s="332"/>
      <c r="AD484" s="332"/>
      <c r="AE484" s="332"/>
      <c r="AG484" s="332"/>
    </row>
    <row r="485" spans="1:34" s="297" customFormat="1" ht="12" x14ac:dyDescent="0.2">
      <c r="A485" s="327">
        <v>65</v>
      </c>
      <c r="B485" s="328" t="s">
        <v>892</v>
      </c>
      <c r="C485" s="504" t="s">
        <v>893</v>
      </c>
      <c r="D485" s="504"/>
      <c r="E485" s="504"/>
      <c r="F485" s="329" t="s">
        <v>579</v>
      </c>
      <c r="G485" s="329"/>
      <c r="H485" s="329"/>
      <c r="I485" s="329">
        <v>0.32</v>
      </c>
      <c r="J485" s="330">
        <v>630</v>
      </c>
      <c r="K485" s="329"/>
      <c r="L485" s="330">
        <v>201.6</v>
      </c>
      <c r="M485" s="329" t="s">
        <v>936</v>
      </c>
      <c r="N485" s="331">
        <v>1103</v>
      </c>
      <c r="V485" s="326"/>
      <c r="W485" s="332" t="s">
        <v>893</v>
      </c>
      <c r="AB485" s="332"/>
      <c r="AD485" s="332"/>
      <c r="AE485" s="332"/>
      <c r="AG485" s="332"/>
    </row>
    <row r="486" spans="1:34" s="297" customFormat="1" ht="12" x14ac:dyDescent="0.2">
      <c r="A486" s="342"/>
      <c r="B486" s="343"/>
      <c r="C486" s="305" t="s">
        <v>570</v>
      </c>
      <c r="D486" s="360"/>
      <c r="E486" s="360"/>
      <c r="F486" s="346"/>
      <c r="G486" s="346"/>
      <c r="H486" s="346"/>
      <c r="I486" s="346"/>
      <c r="J486" s="361"/>
      <c r="K486" s="346"/>
      <c r="L486" s="361"/>
      <c r="M486" s="362"/>
      <c r="N486" s="363"/>
      <c r="V486" s="326"/>
      <c r="W486" s="332"/>
      <c r="AB486" s="332"/>
      <c r="AD486" s="332"/>
      <c r="AE486" s="332"/>
      <c r="AG486" s="332"/>
    </row>
    <row r="487" spans="1:34" s="297" customFormat="1" ht="22.5" x14ac:dyDescent="0.2">
      <c r="A487" s="327">
        <v>66</v>
      </c>
      <c r="B487" s="328" t="s">
        <v>852</v>
      </c>
      <c r="C487" s="504" t="s">
        <v>894</v>
      </c>
      <c r="D487" s="504"/>
      <c r="E487" s="504"/>
      <c r="F487" s="329" t="s">
        <v>589</v>
      </c>
      <c r="G487" s="329"/>
      <c r="H487" s="329"/>
      <c r="I487" s="329">
        <v>122</v>
      </c>
      <c r="J487" s="330">
        <v>8780</v>
      </c>
      <c r="K487" s="329"/>
      <c r="L487" s="330">
        <v>195824.5</v>
      </c>
      <c r="M487" s="329" t="s">
        <v>936</v>
      </c>
      <c r="N487" s="331">
        <v>1071160</v>
      </c>
      <c r="V487" s="326"/>
      <c r="W487" s="332" t="s">
        <v>894</v>
      </c>
      <c r="AB487" s="332"/>
      <c r="AD487" s="332"/>
      <c r="AE487" s="332"/>
      <c r="AG487" s="332"/>
    </row>
    <row r="488" spans="1:34" s="297" customFormat="1" ht="12" x14ac:dyDescent="0.2">
      <c r="A488" s="342"/>
      <c r="B488" s="343"/>
      <c r="C488" s="305" t="s">
        <v>570</v>
      </c>
      <c r="D488" s="360"/>
      <c r="E488" s="360"/>
      <c r="F488" s="346"/>
      <c r="G488" s="346"/>
      <c r="H488" s="346"/>
      <c r="I488" s="346"/>
      <c r="J488" s="361"/>
      <c r="K488" s="346"/>
      <c r="L488" s="361"/>
      <c r="M488" s="362"/>
      <c r="N488" s="363"/>
      <c r="V488" s="326"/>
      <c r="W488" s="332"/>
      <c r="AB488" s="332"/>
      <c r="AD488" s="332"/>
      <c r="AE488" s="332"/>
      <c r="AG488" s="332"/>
    </row>
    <row r="489" spans="1:34" s="297" customFormat="1" ht="12" x14ac:dyDescent="0.2">
      <c r="A489" s="510" t="s">
        <v>590</v>
      </c>
      <c r="B489" s="511"/>
      <c r="C489" s="511"/>
      <c r="D489" s="511"/>
      <c r="E489" s="511"/>
      <c r="F489" s="511"/>
      <c r="G489" s="511"/>
      <c r="H489" s="511"/>
      <c r="I489" s="511"/>
      <c r="J489" s="511"/>
      <c r="K489" s="511"/>
      <c r="L489" s="511"/>
      <c r="M489" s="511"/>
      <c r="N489" s="512"/>
      <c r="V489" s="326"/>
      <c r="W489" s="332"/>
      <c r="AB489" s="332"/>
      <c r="AD489" s="332" t="s">
        <v>590</v>
      </c>
      <c r="AE489" s="332"/>
      <c r="AG489" s="332"/>
    </row>
    <row r="490" spans="1:34" s="297" customFormat="1" ht="33.75" x14ac:dyDescent="0.2">
      <c r="A490" s="327" t="s">
        <v>895</v>
      </c>
      <c r="B490" s="328" t="s">
        <v>849</v>
      </c>
      <c r="C490" s="504" t="s">
        <v>896</v>
      </c>
      <c r="D490" s="504"/>
      <c r="E490" s="504"/>
      <c r="F490" s="329" t="s">
        <v>589</v>
      </c>
      <c r="G490" s="329"/>
      <c r="H490" s="329"/>
      <c r="I490" s="329">
        <v>2</v>
      </c>
      <c r="J490" s="330">
        <v>12801.96</v>
      </c>
      <c r="K490" s="329"/>
      <c r="L490" s="330">
        <v>4680.8</v>
      </c>
      <c r="M490" s="329" t="s">
        <v>936</v>
      </c>
      <c r="N490" s="331">
        <v>25604</v>
      </c>
      <c r="V490" s="326"/>
      <c r="W490" s="332" t="s">
        <v>896</v>
      </c>
      <c r="AB490" s="332"/>
      <c r="AD490" s="332"/>
      <c r="AE490" s="332"/>
      <c r="AG490" s="332"/>
    </row>
    <row r="491" spans="1:34" s="297" customFormat="1" ht="12" x14ac:dyDescent="0.2">
      <c r="A491" s="342"/>
      <c r="B491" s="343"/>
      <c r="C491" s="305" t="s">
        <v>585</v>
      </c>
      <c r="D491" s="360"/>
      <c r="E491" s="360"/>
      <c r="F491" s="346"/>
      <c r="G491" s="346"/>
      <c r="H491" s="346"/>
      <c r="I491" s="346"/>
      <c r="J491" s="361"/>
      <c r="K491" s="346"/>
      <c r="L491" s="361"/>
      <c r="M491" s="362"/>
      <c r="N491" s="363"/>
      <c r="V491" s="326"/>
      <c r="W491" s="332"/>
      <c r="AB491" s="332"/>
      <c r="AD491" s="332"/>
      <c r="AE491" s="332"/>
      <c r="AG491" s="332"/>
    </row>
    <row r="492" spans="1:34" s="297" customFormat="1" ht="12" x14ac:dyDescent="0.2">
      <c r="A492" s="344"/>
      <c r="B492" s="345"/>
      <c r="C492" s="502" t="s">
        <v>897</v>
      </c>
      <c r="D492" s="502"/>
      <c r="E492" s="502"/>
      <c r="F492" s="502"/>
      <c r="G492" s="502"/>
      <c r="H492" s="502"/>
      <c r="I492" s="502"/>
      <c r="J492" s="502"/>
      <c r="K492" s="502"/>
      <c r="L492" s="502"/>
      <c r="M492" s="502"/>
      <c r="N492" s="506"/>
      <c r="V492" s="326"/>
      <c r="W492" s="332"/>
      <c r="AB492" s="332"/>
      <c r="AD492" s="332"/>
      <c r="AE492" s="332"/>
      <c r="AG492" s="332"/>
      <c r="AH492" s="300" t="s">
        <v>897</v>
      </c>
    </row>
    <row r="493" spans="1:34" s="297" customFormat="1" ht="22.5" x14ac:dyDescent="0.2">
      <c r="A493" s="327" t="s">
        <v>898</v>
      </c>
      <c r="B493" s="328" t="s">
        <v>849</v>
      </c>
      <c r="C493" s="504" t="s">
        <v>899</v>
      </c>
      <c r="D493" s="504"/>
      <c r="E493" s="504"/>
      <c r="F493" s="329" t="s">
        <v>589</v>
      </c>
      <c r="G493" s="329"/>
      <c r="H493" s="329"/>
      <c r="I493" s="329">
        <v>6</v>
      </c>
      <c r="J493" s="330">
        <v>2854.98</v>
      </c>
      <c r="K493" s="329"/>
      <c r="L493" s="330">
        <v>3131.63</v>
      </c>
      <c r="M493" s="329" t="s">
        <v>936</v>
      </c>
      <c r="N493" s="331">
        <v>17130</v>
      </c>
      <c r="V493" s="326"/>
      <c r="W493" s="332" t="s">
        <v>899</v>
      </c>
      <c r="AB493" s="332"/>
      <c r="AD493" s="332"/>
      <c r="AE493" s="332"/>
      <c r="AG493" s="332"/>
    </row>
    <row r="494" spans="1:34" s="297" customFormat="1" ht="12" x14ac:dyDescent="0.2">
      <c r="A494" s="342"/>
      <c r="B494" s="343"/>
      <c r="C494" s="305" t="s">
        <v>585</v>
      </c>
      <c r="D494" s="360"/>
      <c r="E494" s="360"/>
      <c r="F494" s="346"/>
      <c r="G494" s="346"/>
      <c r="H494" s="346"/>
      <c r="I494" s="346"/>
      <c r="J494" s="361"/>
      <c r="K494" s="346"/>
      <c r="L494" s="361"/>
      <c r="M494" s="362"/>
      <c r="N494" s="363"/>
      <c r="V494" s="326"/>
      <c r="W494" s="332"/>
      <c r="AB494" s="332"/>
      <c r="AD494" s="332"/>
      <c r="AE494" s="332"/>
      <c r="AG494" s="332"/>
    </row>
    <row r="495" spans="1:34" s="297" customFormat="1" ht="12" x14ac:dyDescent="0.2">
      <c r="A495" s="344"/>
      <c r="B495" s="345"/>
      <c r="C495" s="502" t="s">
        <v>900</v>
      </c>
      <c r="D495" s="502"/>
      <c r="E495" s="502"/>
      <c r="F495" s="502"/>
      <c r="G495" s="502"/>
      <c r="H495" s="502"/>
      <c r="I495" s="502"/>
      <c r="J495" s="502"/>
      <c r="K495" s="502"/>
      <c r="L495" s="502"/>
      <c r="M495" s="502"/>
      <c r="N495" s="506"/>
      <c r="V495" s="326"/>
      <c r="W495" s="332"/>
      <c r="AB495" s="332"/>
      <c r="AD495" s="332"/>
      <c r="AE495" s="332"/>
      <c r="AG495" s="332"/>
      <c r="AH495" s="300" t="s">
        <v>900</v>
      </c>
    </row>
    <row r="496" spans="1:34" s="297" customFormat="1" ht="12" x14ac:dyDescent="0.2">
      <c r="A496" s="510" t="s">
        <v>588</v>
      </c>
      <c r="B496" s="511"/>
      <c r="C496" s="511"/>
      <c r="D496" s="511"/>
      <c r="E496" s="511"/>
      <c r="F496" s="511"/>
      <c r="G496" s="511"/>
      <c r="H496" s="511"/>
      <c r="I496" s="511"/>
      <c r="J496" s="511"/>
      <c r="K496" s="511"/>
      <c r="L496" s="511"/>
      <c r="M496" s="511"/>
      <c r="N496" s="512"/>
      <c r="V496" s="326"/>
      <c r="W496" s="332"/>
      <c r="AB496" s="332"/>
      <c r="AD496" s="332" t="s">
        <v>588</v>
      </c>
      <c r="AE496" s="332"/>
      <c r="AG496" s="332"/>
    </row>
    <row r="497" spans="1:39" ht="45" x14ac:dyDescent="0.2">
      <c r="A497" s="327">
        <v>69</v>
      </c>
      <c r="B497" s="328" t="s">
        <v>901</v>
      </c>
      <c r="C497" s="504" t="s">
        <v>902</v>
      </c>
      <c r="D497" s="504"/>
      <c r="E497" s="504"/>
      <c r="F497" s="329" t="s">
        <v>587</v>
      </c>
      <c r="G497" s="329"/>
      <c r="H497" s="329"/>
      <c r="I497" s="329">
        <v>7.9000000000000001E-2</v>
      </c>
      <c r="J497" s="330">
        <v>182441</v>
      </c>
      <c r="K497" s="329"/>
      <c r="L497" s="330">
        <v>14412.84</v>
      </c>
      <c r="M497" s="329" t="s">
        <v>936</v>
      </c>
      <c r="N497" s="331">
        <v>78838</v>
      </c>
      <c r="P497" s="297"/>
      <c r="Q497" s="297"/>
      <c r="R497" s="297"/>
      <c r="S497" s="297"/>
      <c r="T497" s="297"/>
      <c r="U497" s="297"/>
      <c r="V497" s="326"/>
      <c r="W497" s="332" t="s">
        <v>902</v>
      </c>
      <c r="X497" s="297"/>
      <c r="Y497" s="297"/>
      <c r="Z497" s="297"/>
      <c r="AA497" s="297"/>
      <c r="AB497" s="332"/>
      <c r="AC497" s="297"/>
      <c r="AD497" s="332"/>
      <c r="AE497" s="332"/>
      <c r="AF497" s="297"/>
      <c r="AG497" s="332"/>
      <c r="AH497" s="297"/>
      <c r="AI497" s="297"/>
      <c r="AJ497" s="297"/>
      <c r="AK497" s="297"/>
      <c r="AL497" s="297"/>
      <c r="AM497" s="297"/>
    </row>
    <row r="498" spans="1:39" ht="12" x14ac:dyDescent="0.2">
      <c r="A498" s="342"/>
      <c r="B498" s="343"/>
      <c r="C498" s="305" t="s">
        <v>570</v>
      </c>
      <c r="D498" s="360"/>
      <c r="E498" s="360"/>
      <c r="F498" s="346"/>
      <c r="G498" s="346"/>
      <c r="H498" s="346"/>
      <c r="I498" s="346"/>
      <c r="J498" s="361"/>
      <c r="K498" s="346"/>
      <c r="L498" s="361"/>
      <c r="M498" s="362"/>
      <c r="N498" s="363"/>
      <c r="P498" s="297"/>
      <c r="Q498" s="297"/>
      <c r="R498" s="297"/>
      <c r="S498" s="297"/>
      <c r="T498" s="297"/>
      <c r="U498" s="297"/>
      <c r="V498" s="326"/>
      <c r="W498" s="332"/>
      <c r="X498" s="297"/>
      <c r="Y498" s="297"/>
      <c r="Z498" s="297"/>
      <c r="AA498" s="297"/>
      <c r="AB498" s="332"/>
      <c r="AC498" s="297"/>
      <c r="AD498" s="332"/>
      <c r="AE498" s="332"/>
      <c r="AF498" s="297"/>
      <c r="AG498" s="332"/>
      <c r="AH498" s="297"/>
      <c r="AI498" s="297"/>
      <c r="AJ498" s="297"/>
      <c r="AK498" s="297"/>
      <c r="AL498" s="297"/>
      <c r="AM498" s="297"/>
    </row>
    <row r="499" spans="1:39" ht="12" x14ac:dyDescent="0.2">
      <c r="A499" s="344"/>
      <c r="B499" s="345"/>
      <c r="C499" s="502" t="s">
        <v>903</v>
      </c>
      <c r="D499" s="502"/>
      <c r="E499" s="502"/>
      <c r="F499" s="502"/>
      <c r="G499" s="502"/>
      <c r="H499" s="502"/>
      <c r="I499" s="502"/>
      <c r="J499" s="502"/>
      <c r="K499" s="502"/>
      <c r="L499" s="502"/>
      <c r="M499" s="502"/>
      <c r="N499" s="506"/>
      <c r="P499" s="297"/>
      <c r="Q499" s="297"/>
      <c r="R499" s="297"/>
      <c r="S499" s="297"/>
      <c r="T499" s="297"/>
      <c r="U499" s="297"/>
      <c r="V499" s="326"/>
      <c r="W499" s="332"/>
      <c r="X499" s="297"/>
      <c r="Y499" s="297"/>
      <c r="Z499" s="297"/>
      <c r="AA499" s="297"/>
      <c r="AB499" s="332"/>
      <c r="AC499" s="300" t="s">
        <v>903</v>
      </c>
      <c r="AD499" s="332"/>
      <c r="AE499" s="332"/>
      <c r="AF499" s="297"/>
      <c r="AG499" s="332"/>
      <c r="AH499" s="297"/>
      <c r="AI499" s="297"/>
      <c r="AJ499" s="297"/>
      <c r="AK499" s="297"/>
      <c r="AL499" s="297"/>
      <c r="AM499" s="297"/>
    </row>
    <row r="500" spans="1:39" ht="78.75" x14ac:dyDescent="0.2">
      <c r="A500" s="327">
        <v>70</v>
      </c>
      <c r="B500" s="328" t="s">
        <v>583</v>
      </c>
      <c r="C500" s="504" t="s">
        <v>581</v>
      </c>
      <c r="D500" s="504"/>
      <c r="E500" s="504"/>
      <c r="F500" s="329" t="s">
        <v>582</v>
      </c>
      <c r="G500" s="329"/>
      <c r="H500" s="329"/>
      <c r="I500" s="329">
        <v>2</v>
      </c>
      <c r="J500" s="330">
        <v>581.39</v>
      </c>
      <c r="K500" s="329"/>
      <c r="L500" s="330">
        <v>1162.78</v>
      </c>
      <c r="M500" s="329" t="s">
        <v>936</v>
      </c>
      <c r="N500" s="331">
        <v>6360</v>
      </c>
      <c r="P500" s="297"/>
      <c r="Q500" s="297"/>
      <c r="R500" s="297"/>
      <c r="S500" s="297"/>
      <c r="T500" s="297"/>
      <c r="U500" s="297"/>
      <c r="V500" s="326"/>
      <c r="W500" s="332" t="s">
        <v>581</v>
      </c>
      <c r="X500" s="297"/>
      <c r="Y500" s="297"/>
      <c r="Z500" s="297"/>
      <c r="AA500" s="297"/>
      <c r="AB500" s="332"/>
      <c r="AC500" s="297"/>
      <c r="AD500" s="332"/>
      <c r="AE500" s="332"/>
      <c r="AF500" s="297"/>
      <c r="AG500" s="332"/>
      <c r="AH500" s="297"/>
      <c r="AI500" s="297"/>
      <c r="AJ500" s="297"/>
      <c r="AK500" s="297"/>
      <c r="AL500" s="297"/>
      <c r="AM500" s="297"/>
    </row>
    <row r="501" spans="1:39" ht="12" x14ac:dyDescent="0.2">
      <c r="A501" s="342"/>
      <c r="B501" s="343"/>
      <c r="C501" s="305" t="s">
        <v>570</v>
      </c>
      <c r="D501" s="360"/>
      <c r="E501" s="360"/>
      <c r="F501" s="346"/>
      <c r="G501" s="346"/>
      <c r="H501" s="346"/>
      <c r="I501" s="346"/>
      <c r="J501" s="361"/>
      <c r="K501" s="346"/>
      <c r="L501" s="361"/>
      <c r="M501" s="362"/>
      <c r="N501" s="363"/>
      <c r="P501" s="297"/>
      <c r="Q501" s="297"/>
      <c r="R501" s="297"/>
      <c r="S501" s="297"/>
      <c r="T501" s="297"/>
      <c r="U501" s="297"/>
      <c r="V501" s="326"/>
      <c r="W501" s="332"/>
      <c r="X501" s="297"/>
      <c r="Y501" s="297"/>
      <c r="Z501" s="297"/>
      <c r="AA501" s="297"/>
      <c r="AB501" s="332"/>
      <c r="AC501" s="297"/>
      <c r="AD501" s="332"/>
      <c r="AE501" s="332"/>
      <c r="AF501" s="297"/>
      <c r="AG501" s="332"/>
      <c r="AH501" s="297"/>
      <c r="AI501" s="297"/>
      <c r="AJ501" s="297"/>
      <c r="AK501" s="297"/>
      <c r="AL501" s="297"/>
      <c r="AM501" s="297"/>
    </row>
    <row r="502" spans="1:39" ht="33.75" x14ac:dyDescent="0.2">
      <c r="A502" s="327">
        <v>71</v>
      </c>
      <c r="B502" s="328" t="s">
        <v>580</v>
      </c>
      <c r="C502" s="504" t="s">
        <v>578</v>
      </c>
      <c r="D502" s="504"/>
      <c r="E502" s="504"/>
      <c r="F502" s="329" t="s">
        <v>579</v>
      </c>
      <c r="G502" s="329"/>
      <c r="H502" s="329"/>
      <c r="I502" s="329">
        <v>0.06</v>
      </c>
      <c r="J502" s="330">
        <v>6176</v>
      </c>
      <c r="K502" s="329"/>
      <c r="L502" s="330">
        <v>370.56</v>
      </c>
      <c r="M502" s="329" t="s">
        <v>936</v>
      </c>
      <c r="N502" s="331">
        <v>2027</v>
      </c>
      <c r="P502" s="297"/>
      <c r="Q502" s="297"/>
      <c r="R502" s="297"/>
      <c r="S502" s="297"/>
      <c r="T502" s="297"/>
      <c r="U502" s="297"/>
      <c r="V502" s="326"/>
      <c r="W502" s="332" t="s">
        <v>578</v>
      </c>
      <c r="X502" s="297"/>
      <c r="Y502" s="297"/>
      <c r="Z502" s="297"/>
      <c r="AA502" s="297"/>
      <c r="AB502" s="332"/>
      <c r="AC502" s="297"/>
      <c r="AD502" s="332"/>
      <c r="AE502" s="332"/>
      <c r="AF502" s="297"/>
      <c r="AG502" s="332"/>
      <c r="AH502" s="297"/>
      <c r="AI502" s="297"/>
      <c r="AJ502" s="297"/>
      <c r="AK502" s="297"/>
      <c r="AL502" s="297"/>
      <c r="AM502" s="297"/>
    </row>
    <row r="503" spans="1:39" ht="12" x14ac:dyDescent="0.2">
      <c r="A503" s="342"/>
      <c r="B503" s="343"/>
      <c r="C503" s="305" t="s">
        <v>570</v>
      </c>
      <c r="D503" s="360"/>
      <c r="E503" s="360"/>
      <c r="F503" s="346"/>
      <c r="G503" s="346"/>
      <c r="H503" s="346"/>
      <c r="I503" s="346"/>
      <c r="J503" s="361"/>
      <c r="K503" s="346"/>
      <c r="L503" s="361"/>
      <c r="M503" s="362"/>
      <c r="N503" s="363"/>
      <c r="P503" s="297"/>
      <c r="Q503" s="297"/>
      <c r="R503" s="297"/>
      <c r="S503" s="297"/>
      <c r="T503" s="297"/>
      <c r="U503" s="297"/>
      <c r="V503" s="326"/>
      <c r="W503" s="332"/>
      <c r="X503" s="297"/>
      <c r="Y503" s="297"/>
      <c r="Z503" s="297"/>
      <c r="AA503" s="297"/>
      <c r="AB503" s="332"/>
      <c r="AC503" s="297"/>
      <c r="AD503" s="332"/>
      <c r="AE503" s="332"/>
      <c r="AF503" s="297"/>
      <c r="AG503" s="332"/>
      <c r="AH503" s="297"/>
      <c r="AI503" s="297"/>
      <c r="AJ503" s="297"/>
      <c r="AK503" s="297"/>
      <c r="AL503" s="297"/>
      <c r="AM503" s="297"/>
    </row>
    <row r="504" spans="1:39" ht="12" x14ac:dyDescent="0.2">
      <c r="A504" s="344"/>
      <c r="B504" s="345"/>
      <c r="C504" s="502" t="s">
        <v>904</v>
      </c>
      <c r="D504" s="502"/>
      <c r="E504" s="502"/>
      <c r="F504" s="502"/>
      <c r="G504" s="502"/>
      <c r="H504" s="502"/>
      <c r="I504" s="502"/>
      <c r="J504" s="502"/>
      <c r="K504" s="502"/>
      <c r="L504" s="502"/>
      <c r="M504" s="502"/>
      <c r="N504" s="506"/>
      <c r="P504" s="297"/>
      <c r="Q504" s="297"/>
      <c r="R504" s="297"/>
      <c r="S504" s="297"/>
      <c r="T504" s="297"/>
      <c r="U504" s="297"/>
      <c r="V504" s="326"/>
      <c r="W504" s="332"/>
      <c r="X504" s="297"/>
      <c r="Y504" s="297"/>
      <c r="Z504" s="297"/>
      <c r="AA504" s="297"/>
      <c r="AB504" s="332"/>
      <c r="AC504" s="300" t="s">
        <v>904</v>
      </c>
      <c r="AD504" s="332"/>
      <c r="AE504" s="332"/>
      <c r="AF504" s="297"/>
      <c r="AG504" s="332"/>
      <c r="AH504" s="297"/>
      <c r="AI504" s="297"/>
      <c r="AJ504" s="297"/>
      <c r="AK504" s="297"/>
      <c r="AL504" s="297"/>
      <c r="AM504" s="297"/>
    </row>
    <row r="505" spans="1:39" ht="12" x14ac:dyDescent="0.2">
      <c r="A505" s="510" t="s">
        <v>577</v>
      </c>
      <c r="B505" s="511"/>
      <c r="C505" s="511"/>
      <c r="D505" s="511"/>
      <c r="E505" s="511"/>
      <c r="F505" s="511"/>
      <c r="G505" s="511"/>
      <c r="H505" s="511"/>
      <c r="I505" s="511"/>
      <c r="J505" s="511"/>
      <c r="K505" s="511"/>
      <c r="L505" s="511"/>
      <c r="M505" s="511"/>
      <c r="N505" s="512"/>
      <c r="P505" s="297"/>
      <c r="Q505" s="297"/>
      <c r="R505" s="297"/>
      <c r="S505" s="297"/>
      <c r="T505" s="297"/>
      <c r="U505" s="297"/>
      <c r="V505" s="326"/>
      <c r="W505" s="332"/>
      <c r="X505" s="297"/>
      <c r="Y505" s="297"/>
      <c r="Z505" s="297"/>
      <c r="AA505" s="297"/>
      <c r="AB505" s="332"/>
      <c r="AC505" s="297"/>
      <c r="AD505" s="332" t="s">
        <v>577</v>
      </c>
      <c r="AE505" s="332"/>
      <c r="AF505" s="297"/>
      <c r="AG505" s="332"/>
      <c r="AH505" s="297"/>
      <c r="AI505" s="297"/>
      <c r="AJ505" s="297"/>
      <c r="AK505" s="297"/>
      <c r="AL505" s="297"/>
      <c r="AM505" s="297"/>
    </row>
    <row r="506" spans="1:39" ht="33.75" x14ac:dyDescent="0.2">
      <c r="A506" s="327">
        <v>72</v>
      </c>
      <c r="B506" s="328" t="s">
        <v>573</v>
      </c>
      <c r="C506" s="504" t="s">
        <v>571</v>
      </c>
      <c r="D506" s="504"/>
      <c r="E506" s="504"/>
      <c r="F506" s="329" t="s">
        <v>572</v>
      </c>
      <c r="G506" s="329"/>
      <c r="H506" s="329"/>
      <c r="I506" s="329">
        <v>4.8000000000000001E-2</v>
      </c>
      <c r="J506" s="330">
        <v>5855.3</v>
      </c>
      <c r="K506" s="329"/>
      <c r="L506" s="330">
        <v>281.05</v>
      </c>
      <c r="M506" s="329" t="s">
        <v>936</v>
      </c>
      <c r="N506" s="331">
        <v>1537</v>
      </c>
      <c r="P506" s="297"/>
      <c r="Q506" s="297"/>
      <c r="R506" s="297"/>
      <c r="S506" s="297"/>
      <c r="T506" s="297"/>
      <c r="U506" s="297"/>
      <c r="V506" s="326"/>
      <c r="W506" s="332" t="s">
        <v>571</v>
      </c>
      <c r="X506" s="297"/>
      <c r="Y506" s="297"/>
      <c r="Z506" s="297"/>
      <c r="AA506" s="297"/>
      <c r="AB506" s="332"/>
      <c r="AC506" s="297"/>
      <c r="AD506" s="332"/>
      <c r="AE506" s="332"/>
      <c r="AF506" s="297"/>
      <c r="AG506" s="332"/>
      <c r="AH506" s="297"/>
      <c r="AI506" s="297"/>
      <c r="AJ506" s="297"/>
      <c r="AK506" s="297"/>
      <c r="AL506" s="297"/>
      <c r="AM506" s="297"/>
    </row>
    <row r="507" spans="1:39" ht="12" x14ac:dyDescent="0.2">
      <c r="A507" s="342"/>
      <c r="B507" s="343"/>
      <c r="C507" s="305" t="s">
        <v>570</v>
      </c>
      <c r="D507" s="360"/>
      <c r="E507" s="360"/>
      <c r="F507" s="346"/>
      <c r="G507" s="346"/>
      <c r="H507" s="346"/>
      <c r="I507" s="346"/>
      <c r="J507" s="361"/>
      <c r="K507" s="346"/>
      <c r="L507" s="361"/>
      <c r="M507" s="362"/>
      <c r="N507" s="363"/>
      <c r="P507" s="297"/>
      <c r="Q507" s="297"/>
      <c r="R507" s="297"/>
      <c r="S507" s="297"/>
      <c r="T507" s="297"/>
      <c r="U507" s="297"/>
      <c r="V507" s="326"/>
      <c r="W507" s="332"/>
      <c r="X507" s="297"/>
      <c r="Y507" s="297"/>
      <c r="Z507" s="297"/>
      <c r="AA507" s="297"/>
      <c r="AB507" s="332"/>
      <c r="AC507" s="297"/>
      <c r="AD507" s="332"/>
      <c r="AE507" s="332"/>
      <c r="AF507" s="297"/>
      <c r="AG507" s="332"/>
      <c r="AH507" s="297"/>
      <c r="AI507" s="297"/>
      <c r="AJ507" s="297"/>
      <c r="AK507" s="297"/>
      <c r="AL507" s="297"/>
      <c r="AM507" s="297"/>
    </row>
    <row r="508" spans="1:39" ht="12" x14ac:dyDescent="0.2">
      <c r="A508" s="344"/>
      <c r="B508" s="345"/>
      <c r="C508" s="502" t="s">
        <v>905</v>
      </c>
      <c r="D508" s="502"/>
      <c r="E508" s="502"/>
      <c r="F508" s="502"/>
      <c r="G508" s="502"/>
      <c r="H508" s="502"/>
      <c r="I508" s="502"/>
      <c r="J508" s="502"/>
      <c r="K508" s="502"/>
      <c r="L508" s="502"/>
      <c r="M508" s="502"/>
      <c r="N508" s="506"/>
      <c r="P508" s="297"/>
      <c r="Q508" s="297"/>
      <c r="R508" s="297"/>
      <c r="S508" s="297"/>
      <c r="T508" s="297"/>
      <c r="U508" s="297"/>
      <c r="V508" s="326"/>
      <c r="W508" s="332"/>
      <c r="X508" s="297"/>
      <c r="Y508" s="297"/>
      <c r="Z508" s="297"/>
      <c r="AA508" s="297"/>
      <c r="AB508" s="332"/>
      <c r="AC508" s="300" t="s">
        <v>905</v>
      </c>
      <c r="AD508" s="332"/>
      <c r="AE508" s="332"/>
      <c r="AF508" s="297"/>
      <c r="AG508" s="332"/>
      <c r="AH508" s="297"/>
      <c r="AI508" s="297"/>
      <c r="AJ508" s="297"/>
      <c r="AK508" s="297"/>
      <c r="AL508" s="297"/>
      <c r="AM508" s="297"/>
    </row>
    <row r="509" spans="1:39" ht="12" x14ac:dyDescent="0.2">
      <c r="A509" s="327">
        <v>73</v>
      </c>
      <c r="B509" s="328" t="s">
        <v>576</v>
      </c>
      <c r="C509" s="504" t="s">
        <v>575</v>
      </c>
      <c r="D509" s="504"/>
      <c r="E509" s="504"/>
      <c r="F509" s="329" t="s">
        <v>572</v>
      </c>
      <c r="G509" s="329"/>
      <c r="H509" s="329"/>
      <c r="I509" s="329">
        <v>4.1000000000000002E-2</v>
      </c>
      <c r="J509" s="330">
        <v>5379.74</v>
      </c>
      <c r="K509" s="329"/>
      <c r="L509" s="330">
        <v>220.57</v>
      </c>
      <c r="M509" s="329" t="s">
        <v>936</v>
      </c>
      <c r="N509" s="331">
        <v>1207</v>
      </c>
      <c r="P509" s="297"/>
      <c r="Q509" s="297"/>
      <c r="R509" s="297"/>
      <c r="S509" s="297"/>
      <c r="T509" s="297"/>
      <c r="U509" s="297"/>
      <c r="V509" s="326"/>
      <c r="W509" s="332" t="s">
        <v>575</v>
      </c>
      <c r="X509" s="297"/>
      <c r="Y509" s="297"/>
      <c r="Z509" s="297"/>
      <c r="AA509" s="297"/>
      <c r="AB509" s="332"/>
      <c r="AC509" s="297"/>
      <c r="AD509" s="332"/>
      <c r="AE509" s="332"/>
      <c r="AF509" s="297"/>
      <c r="AG509" s="332"/>
      <c r="AH509" s="297"/>
      <c r="AI509" s="297"/>
      <c r="AJ509" s="297"/>
      <c r="AK509" s="297"/>
      <c r="AL509" s="297"/>
      <c r="AM509" s="297"/>
    </row>
    <row r="510" spans="1:39" ht="12" x14ac:dyDescent="0.2">
      <c r="A510" s="342"/>
      <c r="B510" s="343"/>
      <c r="C510" s="305" t="s">
        <v>570</v>
      </c>
      <c r="D510" s="360"/>
      <c r="E510" s="360"/>
      <c r="F510" s="346"/>
      <c r="G510" s="346"/>
      <c r="H510" s="346"/>
      <c r="I510" s="346"/>
      <c r="J510" s="361"/>
      <c r="K510" s="346"/>
      <c r="L510" s="361"/>
      <c r="M510" s="362"/>
      <c r="N510" s="363"/>
      <c r="P510" s="297"/>
      <c r="Q510" s="297"/>
      <c r="R510" s="297"/>
      <c r="S510" s="297"/>
      <c r="T510" s="297"/>
      <c r="U510" s="297"/>
      <c r="V510" s="326"/>
      <c r="W510" s="332"/>
      <c r="X510" s="297"/>
      <c r="Y510" s="297"/>
      <c r="Z510" s="297"/>
      <c r="AA510" s="297"/>
      <c r="AB510" s="332"/>
      <c r="AC510" s="297"/>
      <c r="AD510" s="332"/>
      <c r="AE510" s="332"/>
      <c r="AF510" s="297"/>
      <c r="AG510" s="332"/>
      <c r="AH510" s="297"/>
      <c r="AI510" s="297"/>
      <c r="AJ510" s="297"/>
      <c r="AK510" s="297"/>
      <c r="AL510" s="297"/>
      <c r="AM510" s="297"/>
    </row>
    <row r="511" spans="1:39" ht="12" x14ac:dyDescent="0.2">
      <c r="A511" s="327">
        <v>74</v>
      </c>
      <c r="B511" s="328" t="s">
        <v>906</v>
      </c>
      <c r="C511" s="504" t="s">
        <v>907</v>
      </c>
      <c r="D511" s="504"/>
      <c r="E511" s="504"/>
      <c r="F511" s="329" t="s">
        <v>572</v>
      </c>
      <c r="G511" s="329"/>
      <c r="H511" s="329"/>
      <c r="I511" s="329">
        <v>2.8000000000000001E-2</v>
      </c>
      <c r="J511" s="330">
        <v>7022.33</v>
      </c>
      <c r="K511" s="329"/>
      <c r="L511" s="330">
        <v>196.63</v>
      </c>
      <c r="M511" s="329" t="s">
        <v>936</v>
      </c>
      <c r="N511" s="331">
        <v>1076</v>
      </c>
      <c r="P511" s="297"/>
      <c r="Q511" s="297"/>
      <c r="R511" s="297"/>
      <c r="S511" s="297"/>
      <c r="T511" s="297"/>
      <c r="U511" s="297"/>
      <c r="V511" s="326"/>
      <c r="W511" s="332" t="s">
        <v>907</v>
      </c>
      <c r="X511" s="297"/>
      <c r="Y511" s="297"/>
      <c r="Z511" s="297"/>
      <c r="AA511" s="297"/>
      <c r="AB511" s="332"/>
      <c r="AC511" s="297"/>
      <c r="AD511" s="332"/>
      <c r="AE511" s="332"/>
      <c r="AF511" s="297"/>
      <c r="AG511" s="332"/>
      <c r="AH511" s="297"/>
      <c r="AI511" s="297"/>
      <c r="AJ511" s="297"/>
      <c r="AK511" s="297"/>
      <c r="AL511" s="297"/>
      <c r="AM511" s="297"/>
    </row>
    <row r="512" spans="1:39" ht="12" x14ac:dyDescent="0.2">
      <c r="A512" s="342"/>
      <c r="B512" s="343"/>
      <c r="C512" s="305" t="s">
        <v>570</v>
      </c>
      <c r="D512" s="360"/>
      <c r="E512" s="360"/>
      <c r="F512" s="346"/>
      <c r="G512" s="346"/>
      <c r="H512" s="346"/>
      <c r="I512" s="346"/>
      <c r="J512" s="361"/>
      <c r="K512" s="346"/>
      <c r="L512" s="361"/>
      <c r="M512" s="362"/>
      <c r="N512" s="363"/>
      <c r="P512" s="297"/>
      <c r="Q512" s="297"/>
      <c r="R512" s="297"/>
      <c r="S512" s="297"/>
      <c r="T512" s="297"/>
      <c r="U512" s="297"/>
      <c r="V512" s="326"/>
      <c r="W512" s="332"/>
      <c r="X512" s="297"/>
      <c r="Y512" s="297"/>
      <c r="Z512" s="297"/>
      <c r="AA512" s="297"/>
      <c r="AB512" s="332"/>
      <c r="AC512" s="297"/>
      <c r="AD512" s="332"/>
      <c r="AE512" s="332"/>
      <c r="AF512" s="297"/>
      <c r="AG512" s="332"/>
      <c r="AH512" s="297"/>
      <c r="AI512" s="297"/>
      <c r="AJ512" s="297"/>
      <c r="AK512" s="297"/>
      <c r="AL512" s="297"/>
      <c r="AM512" s="297"/>
    </row>
    <row r="513" spans="1:33" s="297" customFormat="1" ht="12" x14ac:dyDescent="0.2">
      <c r="A513" s="344"/>
      <c r="B513" s="345"/>
      <c r="C513" s="502" t="s">
        <v>908</v>
      </c>
      <c r="D513" s="502"/>
      <c r="E513" s="502"/>
      <c r="F513" s="502"/>
      <c r="G513" s="502"/>
      <c r="H513" s="502"/>
      <c r="I513" s="502"/>
      <c r="J513" s="502"/>
      <c r="K513" s="502"/>
      <c r="L513" s="502"/>
      <c r="M513" s="502"/>
      <c r="N513" s="506"/>
      <c r="V513" s="326"/>
      <c r="W513" s="332"/>
      <c r="AB513" s="332"/>
      <c r="AC513" s="300" t="s">
        <v>908</v>
      </c>
      <c r="AD513" s="332"/>
      <c r="AE513" s="332"/>
      <c r="AG513" s="332"/>
    </row>
    <row r="514" spans="1:33" s="297" customFormat="1" ht="12" x14ac:dyDescent="0.2">
      <c r="A514" s="327">
        <v>75</v>
      </c>
      <c r="B514" s="328" t="s">
        <v>909</v>
      </c>
      <c r="C514" s="504" t="s">
        <v>910</v>
      </c>
      <c r="D514" s="504"/>
      <c r="E514" s="504"/>
      <c r="F514" s="329" t="s">
        <v>656</v>
      </c>
      <c r="G514" s="329"/>
      <c r="H514" s="329"/>
      <c r="I514" s="329">
        <v>0.63</v>
      </c>
      <c r="J514" s="330">
        <v>215</v>
      </c>
      <c r="K514" s="329"/>
      <c r="L514" s="330">
        <v>135.44999999999999</v>
      </c>
      <c r="M514" s="329" t="s">
        <v>936</v>
      </c>
      <c r="N514" s="331">
        <v>741</v>
      </c>
      <c r="V514" s="326"/>
      <c r="W514" s="332" t="s">
        <v>910</v>
      </c>
      <c r="AB514" s="332"/>
      <c r="AD514" s="332"/>
      <c r="AE514" s="332"/>
      <c r="AG514" s="332"/>
    </row>
    <row r="515" spans="1:33" s="297" customFormat="1" ht="12" x14ac:dyDescent="0.2">
      <c r="A515" s="342"/>
      <c r="B515" s="343"/>
      <c r="C515" s="305" t="s">
        <v>570</v>
      </c>
      <c r="D515" s="360"/>
      <c r="E515" s="360"/>
      <c r="F515" s="346"/>
      <c r="G515" s="346"/>
      <c r="H515" s="346"/>
      <c r="I515" s="346"/>
      <c r="J515" s="361"/>
      <c r="K515" s="346"/>
      <c r="L515" s="361"/>
      <c r="M515" s="362"/>
      <c r="N515" s="363"/>
      <c r="V515" s="326"/>
      <c r="W515" s="332"/>
      <c r="AB515" s="332"/>
      <c r="AD515" s="332"/>
      <c r="AE515" s="332"/>
      <c r="AG515" s="332"/>
    </row>
    <row r="516" spans="1:33" s="297" customFormat="1" ht="12" x14ac:dyDescent="0.2">
      <c r="A516" s="344"/>
      <c r="B516" s="345"/>
      <c r="C516" s="502" t="s">
        <v>911</v>
      </c>
      <c r="D516" s="502"/>
      <c r="E516" s="502"/>
      <c r="F516" s="502"/>
      <c r="G516" s="502"/>
      <c r="H516" s="502"/>
      <c r="I516" s="502"/>
      <c r="J516" s="502"/>
      <c r="K516" s="502"/>
      <c r="L516" s="502"/>
      <c r="M516" s="502"/>
      <c r="N516" s="506"/>
      <c r="V516" s="326"/>
      <c r="W516" s="332"/>
      <c r="AB516" s="332"/>
      <c r="AC516" s="300" t="s">
        <v>911</v>
      </c>
      <c r="AD516" s="332"/>
      <c r="AE516" s="332"/>
      <c r="AG516" s="332"/>
    </row>
    <row r="517" spans="1:33" s="297" customFormat="1" ht="22.5" x14ac:dyDescent="0.2">
      <c r="A517" s="327">
        <v>76</v>
      </c>
      <c r="B517" s="328" t="s">
        <v>912</v>
      </c>
      <c r="C517" s="504" t="s">
        <v>913</v>
      </c>
      <c r="D517" s="504"/>
      <c r="E517" s="504"/>
      <c r="F517" s="329" t="s">
        <v>914</v>
      </c>
      <c r="G517" s="329"/>
      <c r="H517" s="329"/>
      <c r="I517" s="329">
        <v>9.5</v>
      </c>
      <c r="J517" s="330">
        <v>172.99</v>
      </c>
      <c r="K517" s="329"/>
      <c r="L517" s="330">
        <v>1643.41</v>
      </c>
      <c r="M517" s="329" t="s">
        <v>936</v>
      </c>
      <c r="N517" s="331">
        <v>8989</v>
      </c>
      <c r="V517" s="326"/>
      <c r="W517" s="332" t="s">
        <v>913</v>
      </c>
      <c r="AB517" s="332"/>
      <c r="AD517" s="332"/>
      <c r="AE517" s="332"/>
      <c r="AG517" s="332"/>
    </row>
    <row r="518" spans="1:33" s="297" customFormat="1" ht="12" x14ac:dyDescent="0.2">
      <c r="A518" s="342"/>
      <c r="B518" s="343"/>
      <c r="C518" s="305" t="s">
        <v>570</v>
      </c>
      <c r="D518" s="360"/>
      <c r="E518" s="360"/>
      <c r="F518" s="346"/>
      <c r="G518" s="346"/>
      <c r="H518" s="346"/>
      <c r="I518" s="346"/>
      <c r="J518" s="361"/>
      <c r="K518" s="346"/>
      <c r="L518" s="361"/>
      <c r="M518" s="362"/>
      <c r="N518" s="363"/>
      <c r="V518" s="326"/>
      <c r="W518" s="332"/>
      <c r="AB518" s="332"/>
      <c r="AD518" s="332"/>
      <c r="AE518" s="332"/>
      <c r="AG518" s="332"/>
    </row>
    <row r="519" spans="1:33" s="297" customFormat="1" ht="12" x14ac:dyDescent="0.2">
      <c r="A519" s="327">
        <v>77</v>
      </c>
      <c r="B519" s="328" t="s">
        <v>915</v>
      </c>
      <c r="C519" s="504" t="s">
        <v>916</v>
      </c>
      <c r="D519" s="504"/>
      <c r="E519" s="504"/>
      <c r="F519" s="329" t="s">
        <v>572</v>
      </c>
      <c r="G519" s="329"/>
      <c r="H519" s="329"/>
      <c r="I519" s="329">
        <v>3.4000000000000002E-2</v>
      </c>
      <c r="J519" s="330">
        <v>7186.46</v>
      </c>
      <c r="K519" s="329"/>
      <c r="L519" s="330">
        <v>244.34</v>
      </c>
      <c r="M519" s="329" t="s">
        <v>936</v>
      </c>
      <c r="N519" s="331">
        <v>1337</v>
      </c>
      <c r="V519" s="326"/>
      <c r="W519" s="332" t="s">
        <v>916</v>
      </c>
      <c r="AB519" s="332"/>
      <c r="AD519" s="332"/>
      <c r="AE519" s="332"/>
      <c r="AG519" s="332"/>
    </row>
    <row r="520" spans="1:33" s="297" customFormat="1" ht="12" x14ac:dyDescent="0.2">
      <c r="A520" s="342"/>
      <c r="B520" s="343"/>
      <c r="C520" s="305" t="s">
        <v>570</v>
      </c>
      <c r="D520" s="360"/>
      <c r="E520" s="360"/>
      <c r="F520" s="346"/>
      <c r="G520" s="346"/>
      <c r="H520" s="346"/>
      <c r="I520" s="346"/>
      <c r="J520" s="361"/>
      <c r="K520" s="346"/>
      <c r="L520" s="361"/>
      <c r="M520" s="362"/>
      <c r="N520" s="363"/>
      <c r="V520" s="326"/>
      <c r="W520" s="332"/>
      <c r="AB520" s="332"/>
      <c r="AD520" s="332"/>
      <c r="AE520" s="332"/>
      <c r="AG520" s="332"/>
    </row>
    <row r="521" spans="1:33" s="297" customFormat="1" ht="22.5" x14ac:dyDescent="0.2">
      <c r="A521" s="327">
        <v>78</v>
      </c>
      <c r="B521" s="328" t="s">
        <v>858</v>
      </c>
      <c r="C521" s="504" t="s">
        <v>917</v>
      </c>
      <c r="D521" s="504"/>
      <c r="E521" s="504"/>
      <c r="F521" s="329" t="s">
        <v>589</v>
      </c>
      <c r="G521" s="329"/>
      <c r="H521" s="329"/>
      <c r="I521" s="329">
        <v>131</v>
      </c>
      <c r="J521" s="330">
        <v>75.19</v>
      </c>
      <c r="K521" s="329"/>
      <c r="L521" s="330">
        <v>1800.73</v>
      </c>
      <c r="M521" s="329" t="s">
        <v>936</v>
      </c>
      <c r="N521" s="331">
        <v>9850</v>
      </c>
      <c r="V521" s="326"/>
      <c r="W521" s="332" t="s">
        <v>917</v>
      </c>
      <c r="AB521" s="332"/>
      <c r="AD521" s="332"/>
      <c r="AE521" s="332"/>
      <c r="AG521" s="332"/>
    </row>
    <row r="522" spans="1:33" s="297" customFormat="1" ht="12" x14ac:dyDescent="0.2">
      <c r="A522" s="342"/>
      <c r="B522" s="343"/>
      <c r="C522" s="305" t="s">
        <v>570</v>
      </c>
      <c r="D522" s="360"/>
      <c r="E522" s="360"/>
      <c r="F522" s="346"/>
      <c r="G522" s="346"/>
      <c r="H522" s="346"/>
      <c r="I522" s="346"/>
      <c r="J522" s="361"/>
      <c r="K522" s="346"/>
      <c r="L522" s="361"/>
      <c r="M522" s="362"/>
      <c r="N522" s="363"/>
      <c r="V522" s="326"/>
      <c r="W522" s="332"/>
      <c r="AB522" s="332"/>
      <c r="AD522" s="332"/>
      <c r="AE522" s="332"/>
      <c r="AG522" s="332"/>
    </row>
    <row r="523" spans="1:33" s="297" customFormat="1" ht="1.5" customHeight="1" x14ac:dyDescent="0.2">
      <c r="A523" s="346"/>
      <c r="B523" s="343"/>
      <c r="C523" s="343"/>
      <c r="D523" s="343"/>
      <c r="E523" s="343"/>
      <c r="F523" s="346"/>
      <c r="G523" s="346"/>
      <c r="H523" s="346"/>
      <c r="I523" s="346"/>
      <c r="J523" s="347"/>
      <c r="K523" s="346"/>
      <c r="L523" s="347"/>
      <c r="M523" s="336"/>
      <c r="N523" s="347"/>
      <c r="V523" s="326"/>
      <c r="W523" s="332"/>
      <c r="AB523" s="332"/>
      <c r="AD523" s="332"/>
      <c r="AE523" s="332"/>
      <c r="AG523" s="332"/>
    </row>
    <row r="524" spans="1:33" s="297" customFormat="1" ht="12" x14ac:dyDescent="0.2">
      <c r="A524" s="348"/>
      <c r="B524" s="349"/>
      <c r="C524" s="504" t="s">
        <v>569</v>
      </c>
      <c r="D524" s="504"/>
      <c r="E524" s="504"/>
      <c r="F524" s="504"/>
      <c r="G524" s="504"/>
      <c r="H524" s="504"/>
      <c r="I524" s="504"/>
      <c r="J524" s="504"/>
      <c r="K524" s="504"/>
      <c r="L524" s="350"/>
      <c r="M524" s="351"/>
      <c r="N524" s="352"/>
      <c r="V524" s="326"/>
      <c r="W524" s="332"/>
      <c r="AB524" s="332"/>
      <c r="AD524" s="332"/>
      <c r="AE524" s="332" t="s">
        <v>569</v>
      </c>
      <c r="AG524" s="332"/>
    </row>
    <row r="525" spans="1:33" s="297" customFormat="1" ht="12" x14ac:dyDescent="0.2">
      <c r="A525" s="353"/>
      <c r="B525" s="334"/>
      <c r="C525" s="502" t="s">
        <v>519</v>
      </c>
      <c r="D525" s="502"/>
      <c r="E525" s="502"/>
      <c r="F525" s="502"/>
      <c r="G525" s="502"/>
      <c r="H525" s="502"/>
      <c r="I525" s="502"/>
      <c r="J525" s="502"/>
      <c r="K525" s="502"/>
      <c r="L525" s="354">
        <v>1214384.6599999999</v>
      </c>
      <c r="M525" s="355"/>
      <c r="N525" s="356">
        <v>6642685</v>
      </c>
      <c r="V525" s="326"/>
      <c r="W525" s="332"/>
      <c r="AB525" s="332"/>
      <c r="AD525" s="332"/>
      <c r="AE525" s="332"/>
      <c r="AF525" s="300" t="s">
        <v>519</v>
      </c>
      <c r="AG525" s="332"/>
    </row>
    <row r="526" spans="1:33" s="297" customFormat="1" ht="12" x14ac:dyDescent="0.2">
      <c r="A526" s="353"/>
      <c r="B526" s="334"/>
      <c r="C526" s="502" t="s">
        <v>843</v>
      </c>
      <c r="D526" s="502"/>
      <c r="E526" s="502"/>
      <c r="F526" s="502"/>
      <c r="G526" s="502"/>
      <c r="H526" s="502"/>
      <c r="I526" s="502"/>
      <c r="J526" s="502"/>
      <c r="K526" s="502"/>
      <c r="L526" s="354"/>
      <c r="M526" s="355"/>
      <c r="N526" s="356"/>
      <c r="V526" s="326"/>
      <c r="W526" s="332"/>
      <c r="AB526" s="332"/>
      <c r="AD526" s="332"/>
      <c r="AE526" s="332"/>
      <c r="AF526" s="300" t="s">
        <v>843</v>
      </c>
      <c r="AG526" s="332"/>
    </row>
    <row r="527" spans="1:33" s="297" customFormat="1" ht="12" x14ac:dyDescent="0.2">
      <c r="A527" s="353"/>
      <c r="B527" s="334"/>
      <c r="C527" s="502" t="s">
        <v>516</v>
      </c>
      <c r="D527" s="502"/>
      <c r="E527" s="502"/>
      <c r="F527" s="502"/>
      <c r="G527" s="502"/>
      <c r="H527" s="502"/>
      <c r="I527" s="502"/>
      <c r="J527" s="502"/>
      <c r="K527" s="502"/>
      <c r="L527" s="354">
        <v>1214384.6599999999</v>
      </c>
      <c r="M527" s="355"/>
      <c r="N527" s="356">
        <v>6642685</v>
      </c>
      <c r="V527" s="326"/>
      <c r="W527" s="332"/>
      <c r="AB527" s="332"/>
      <c r="AD527" s="332"/>
      <c r="AE527" s="332"/>
      <c r="AF527" s="300" t="s">
        <v>516</v>
      </c>
      <c r="AG527" s="332"/>
    </row>
    <row r="528" spans="1:33" s="297" customFormat="1" ht="12" x14ac:dyDescent="0.2">
      <c r="A528" s="353"/>
      <c r="B528" s="334"/>
      <c r="C528" s="502" t="s">
        <v>515</v>
      </c>
      <c r="D528" s="502"/>
      <c r="E528" s="502"/>
      <c r="F528" s="502"/>
      <c r="G528" s="502"/>
      <c r="H528" s="502"/>
      <c r="I528" s="502"/>
      <c r="J528" s="502"/>
      <c r="K528" s="502"/>
      <c r="L528" s="354">
        <v>1214384.6599999999</v>
      </c>
      <c r="M528" s="355"/>
      <c r="N528" s="356">
        <v>6642685</v>
      </c>
      <c r="V528" s="326"/>
      <c r="W528" s="332"/>
      <c r="AB528" s="332"/>
      <c r="AD528" s="332"/>
      <c r="AE528" s="332"/>
      <c r="AF528" s="300" t="s">
        <v>515</v>
      </c>
      <c r="AG528" s="332"/>
    </row>
    <row r="529" spans="1:33" s="297" customFormat="1" ht="12" x14ac:dyDescent="0.2">
      <c r="A529" s="353"/>
      <c r="B529" s="334"/>
      <c r="C529" s="502" t="s">
        <v>843</v>
      </c>
      <c r="D529" s="502"/>
      <c r="E529" s="502"/>
      <c r="F529" s="502"/>
      <c r="G529" s="502"/>
      <c r="H529" s="502"/>
      <c r="I529" s="502"/>
      <c r="J529" s="502"/>
      <c r="K529" s="502"/>
      <c r="L529" s="354"/>
      <c r="M529" s="355"/>
      <c r="N529" s="356"/>
      <c r="V529" s="326"/>
      <c r="W529" s="332"/>
      <c r="AB529" s="332"/>
      <c r="AD529" s="332"/>
      <c r="AE529" s="332"/>
      <c r="AF529" s="300" t="s">
        <v>843</v>
      </c>
      <c r="AG529" s="332"/>
    </row>
    <row r="530" spans="1:33" s="297" customFormat="1" ht="12" x14ac:dyDescent="0.2">
      <c r="A530" s="353"/>
      <c r="B530" s="334"/>
      <c r="C530" s="502" t="s">
        <v>511</v>
      </c>
      <c r="D530" s="502"/>
      <c r="E530" s="502"/>
      <c r="F530" s="502"/>
      <c r="G530" s="502"/>
      <c r="H530" s="502"/>
      <c r="I530" s="502"/>
      <c r="J530" s="502"/>
      <c r="K530" s="502"/>
      <c r="L530" s="354">
        <v>1214384.6599999999</v>
      </c>
      <c r="M530" s="355"/>
      <c r="N530" s="356">
        <v>6642685</v>
      </c>
      <c r="V530" s="326"/>
      <c r="W530" s="332"/>
      <c r="AB530" s="332"/>
      <c r="AD530" s="332"/>
      <c r="AE530" s="332"/>
      <c r="AF530" s="300" t="s">
        <v>511</v>
      </c>
      <c r="AG530" s="332"/>
    </row>
    <row r="531" spans="1:33" s="297" customFormat="1" ht="12" x14ac:dyDescent="0.2">
      <c r="A531" s="353"/>
      <c r="B531" s="334"/>
      <c r="C531" s="502" t="s">
        <v>508</v>
      </c>
      <c r="D531" s="502"/>
      <c r="E531" s="502"/>
      <c r="F531" s="502"/>
      <c r="G531" s="502"/>
      <c r="H531" s="502"/>
      <c r="I531" s="502"/>
      <c r="J531" s="502"/>
      <c r="K531" s="502"/>
      <c r="L531" s="354">
        <v>7812.43</v>
      </c>
      <c r="M531" s="355"/>
      <c r="N531" s="356">
        <v>42734</v>
      </c>
      <c r="V531" s="326"/>
      <c r="W531" s="332"/>
      <c r="AB531" s="332"/>
      <c r="AD531" s="332"/>
      <c r="AE531" s="332"/>
      <c r="AF531" s="300" t="s">
        <v>508</v>
      </c>
      <c r="AG531" s="332"/>
    </row>
    <row r="532" spans="1:33" s="297" customFormat="1" ht="12" x14ac:dyDescent="0.2">
      <c r="A532" s="353"/>
      <c r="B532" s="347"/>
      <c r="C532" s="503" t="s">
        <v>568</v>
      </c>
      <c r="D532" s="503"/>
      <c r="E532" s="503"/>
      <c r="F532" s="503"/>
      <c r="G532" s="503"/>
      <c r="H532" s="503"/>
      <c r="I532" s="503"/>
      <c r="J532" s="503"/>
      <c r="K532" s="503"/>
      <c r="L532" s="357">
        <v>1222197.0900000001</v>
      </c>
      <c r="M532" s="358"/>
      <c r="N532" s="359">
        <v>6685419</v>
      </c>
      <c r="V532" s="326"/>
      <c r="W532" s="332"/>
      <c r="AB532" s="332"/>
      <c r="AD532" s="332"/>
      <c r="AE532" s="332"/>
      <c r="AG532" s="332" t="s">
        <v>568</v>
      </c>
    </row>
    <row r="533" spans="1:33" s="297" customFormat="1" ht="12" x14ac:dyDescent="0.2">
      <c r="A533" s="353"/>
      <c r="B533" s="334"/>
      <c r="C533" s="502" t="s">
        <v>843</v>
      </c>
      <c r="D533" s="502"/>
      <c r="E533" s="502"/>
      <c r="F533" s="502"/>
      <c r="G533" s="502"/>
      <c r="H533" s="502"/>
      <c r="I533" s="502"/>
      <c r="J533" s="502"/>
      <c r="K533" s="502"/>
      <c r="L533" s="354"/>
      <c r="M533" s="355"/>
      <c r="N533" s="356"/>
      <c r="V533" s="326"/>
      <c r="W533" s="332"/>
      <c r="AB533" s="332"/>
      <c r="AD533" s="332"/>
      <c r="AE533" s="332"/>
      <c r="AF533" s="300" t="s">
        <v>843</v>
      </c>
      <c r="AG533" s="332"/>
    </row>
    <row r="534" spans="1:33" s="297" customFormat="1" ht="12" x14ac:dyDescent="0.2">
      <c r="A534" s="353"/>
      <c r="B534" s="334"/>
      <c r="C534" s="502" t="s">
        <v>496</v>
      </c>
      <c r="D534" s="502"/>
      <c r="E534" s="502"/>
      <c r="F534" s="502"/>
      <c r="G534" s="502"/>
      <c r="H534" s="502"/>
      <c r="I534" s="502"/>
      <c r="J534" s="502"/>
      <c r="K534" s="502"/>
      <c r="L534" s="354"/>
      <c r="M534" s="355"/>
      <c r="N534" s="356">
        <v>1930516</v>
      </c>
      <c r="V534" s="326"/>
      <c r="W534" s="332"/>
      <c r="AB534" s="332"/>
      <c r="AD534" s="332"/>
      <c r="AE534" s="332"/>
      <c r="AF534" s="300" t="s">
        <v>496</v>
      </c>
      <c r="AG534" s="332"/>
    </row>
    <row r="535" spans="1:33" s="297" customFormat="1" ht="12" x14ac:dyDescent="0.2">
      <c r="A535" s="353"/>
      <c r="B535" s="334"/>
      <c r="C535" s="502" t="s">
        <v>918</v>
      </c>
      <c r="D535" s="502"/>
      <c r="E535" s="502"/>
      <c r="F535" s="502"/>
      <c r="G535" s="502"/>
      <c r="H535" s="502"/>
      <c r="I535" s="502"/>
      <c r="J535" s="502"/>
      <c r="K535" s="502"/>
      <c r="L535" s="354"/>
      <c r="M535" s="355"/>
      <c r="N535" s="356">
        <v>42734</v>
      </c>
      <c r="V535" s="326"/>
      <c r="W535" s="332"/>
      <c r="AB535" s="332"/>
      <c r="AD535" s="332"/>
      <c r="AE535" s="332"/>
      <c r="AF535" s="300" t="s">
        <v>918</v>
      </c>
      <c r="AG535" s="332"/>
    </row>
    <row r="536" spans="1:33" s="297" customFormat="1" ht="12" x14ac:dyDescent="0.2">
      <c r="A536" s="507" t="s">
        <v>919</v>
      </c>
      <c r="B536" s="508"/>
      <c r="C536" s="508"/>
      <c r="D536" s="508"/>
      <c r="E536" s="508"/>
      <c r="F536" s="508"/>
      <c r="G536" s="508"/>
      <c r="H536" s="508"/>
      <c r="I536" s="508"/>
      <c r="J536" s="508"/>
      <c r="K536" s="508"/>
      <c r="L536" s="508"/>
      <c r="M536" s="508"/>
      <c r="N536" s="509"/>
      <c r="V536" s="326" t="s">
        <v>919</v>
      </c>
      <c r="W536" s="332"/>
      <c r="AB536" s="332"/>
      <c r="AD536" s="332"/>
      <c r="AE536" s="332"/>
      <c r="AG536" s="332"/>
    </row>
    <row r="537" spans="1:33" s="297" customFormat="1" ht="33.75" x14ac:dyDescent="0.2">
      <c r="A537" s="327">
        <v>79</v>
      </c>
      <c r="B537" s="328" t="s">
        <v>564</v>
      </c>
      <c r="C537" s="504" t="s">
        <v>563</v>
      </c>
      <c r="D537" s="504"/>
      <c r="E537" s="504"/>
      <c r="F537" s="329" t="s">
        <v>558</v>
      </c>
      <c r="G537" s="329"/>
      <c r="H537" s="329"/>
      <c r="I537" s="329">
        <v>101.5</v>
      </c>
      <c r="J537" s="330"/>
      <c r="K537" s="329"/>
      <c r="L537" s="330"/>
      <c r="M537" s="329"/>
      <c r="N537" s="331"/>
      <c r="V537" s="326"/>
      <c r="W537" s="332" t="s">
        <v>563</v>
      </c>
      <c r="AB537" s="332"/>
      <c r="AD537" s="332"/>
      <c r="AE537" s="332"/>
      <c r="AG537" s="332"/>
    </row>
    <row r="538" spans="1:33" s="297" customFormat="1" ht="12" x14ac:dyDescent="0.2">
      <c r="A538" s="344"/>
      <c r="B538" s="345"/>
      <c r="C538" s="502" t="s">
        <v>562</v>
      </c>
      <c r="D538" s="502"/>
      <c r="E538" s="502"/>
      <c r="F538" s="502"/>
      <c r="G538" s="502"/>
      <c r="H538" s="502"/>
      <c r="I538" s="502"/>
      <c r="J538" s="502"/>
      <c r="K538" s="502"/>
      <c r="L538" s="502"/>
      <c r="M538" s="502"/>
      <c r="N538" s="506"/>
      <c r="V538" s="326"/>
      <c r="W538" s="332"/>
      <c r="AB538" s="332"/>
      <c r="AC538" s="300" t="s">
        <v>562</v>
      </c>
      <c r="AD538" s="332"/>
      <c r="AE538" s="332"/>
      <c r="AG538" s="332"/>
    </row>
    <row r="539" spans="1:33" s="297" customFormat="1" ht="12" x14ac:dyDescent="0.2">
      <c r="A539" s="335"/>
      <c r="B539" s="334" t="s">
        <v>65</v>
      </c>
      <c r="C539" s="502" t="s">
        <v>535</v>
      </c>
      <c r="D539" s="502"/>
      <c r="E539" s="502"/>
      <c r="F539" s="336"/>
      <c r="G539" s="336"/>
      <c r="H539" s="336"/>
      <c r="I539" s="336"/>
      <c r="J539" s="337">
        <v>47.76</v>
      </c>
      <c r="K539" s="336"/>
      <c r="L539" s="337">
        <v>4847.6400000000003</v>
      </c>
      <c r="M539" s="336" t="s">
        <v>605</v>
      </c>
      <c r="N539" s="338">
        <v>94529</v>
      </c>
      <c r="V539" s="326"/>
      <c r="W539" s="332"/>
      <c r="Y539" s="300" t="s">
        <v>535</v>
      </c>
      <c r="AB539" s="332"/>
      <c r="AD539" s="332"/>
      <c r="AE539" s="332"/>
      <c r="AG539" s="332"/>
    </row>
    <row r="540" spans="1:33" s="297" customFormat="1" ht="12" x14ac:dyDescent="0.2">
      <c r="A540" s="335"/>
      <c r="B540" s="334"/>
      <c r="C540" s="502" t="s">
        <v>530</v>
      </c>
      <c r="D540" s="502"/>
      <c r="E540" s="502"/>
      <c r="F540" s="336" t="s">
        <v>533</v>
      </c>
      <c r="G540" s="336" t="s">
        <v>561</v>
      </c>
      <c r="H540" s="336"/>
      <c r="I540" s="336" t="s">
        <v>560</v>
      </c>
      <c r="J540" s="337"/>
      <c r="K540" s="336"/>
      <c r="L540" s="337"/>
      <c r="M540" s="336"/>
      <c r="N540" s="338"/>
      <c r="V540" s="326"/>
      <c r="W540" s="332"/>
      <c r="Z540" s="300" t="s">
        <v>530</v>
      </c>
      <c r="AB540" s="332"/>
      <c r="AD540" s="332"/>
      <c r="AE540" s="332"/>
      <c r="AG540" s="332"/>
    </row>
    <row r="541" spans="1:33" s="297" customFormat="1" ht="12" x14ac:dyDescent="0.2">
      <c r="A541" s="335"/>
      <c r="B541" s="334"/>
      <c r="C541" s="505" t="s">
        <v>529</v>
      </c>
      <c r="D541" s="505"/>
      <c r="E541" s="505"/>
      <c r="F541" s="339"/>
      <c r="G541" s="339"/>
      <c r="H541" s="339"/>
      <c r="I541" s="339"/>
      <c r="J541" s="340">
        <v>47.76</v>
      </c>
      <c r="K541" s="339"/>
      <c r="L541" s="340">
        <v>4847.6400000000003</v>
      </c>
      <c r="M541" s="339"/>
      <c r="N541" s="341"/>
      <c r="V541" s="326"/>
      <c r="W541" s="332"/>
      <c r="AA541" s="300" t="s">
        <v>529</v>
      </c>
      <c r="AB541" s="332"/>
      <c r="AD541" s="332"/>
      <c r="AE541" s="332"/>
      <c r="AG541" s="332"/>
    </row>
    <row r="542" spans="1:33" s="297" customFormat="1" ht="12" x14ac:dyDescent="0.2">
      <c r="A542" s="335"/>
      <c r="B542" s="334"/>
      <c r="C542" s="502" t="s">
        <v>528</v>
      </c>
      <c r="D542" s="502"/>
      <c r="E542" s="502"/>
      <c r="F542" s="336"/>
      <c r="G542" s="336"/>
      <c r="H542" s="336"/>
      <c r="I542" s="336"/>
      <c r="J542" s="337"/>
      <c r="K542" s="336"/>
      <c r="L542" s="337">
        <v>4847.6400000000003</v>
      </c>
      <c r="M542" s="336"/>
      <c r="N542" s="338">
        <v>94529</v>
      </c>
      <c r="V542" s="326"/>
      <c r="W542" s="332"/>
      <c r="Z542" s="300" t="s">
        <v>528</v>
      </c>
      <c r="AB542" s="332"/>
      <c r="AD542" s="332"/>
      <c r="AE542" s="332"/>
      <c r="AG542" s="332"/>
    </row>
    <row r="543" spans="1:33" s="297" customFormat="1" ht="33.75" x14ac:dyDescent="0.2">
      <c r="A543" s="335"/>
      <c r="B543" s="334" t="s">
        <v>527</v>
      </c>
      <c r="C543" s="502" t="s">
        <v>525</v>
      </c>
      <c r="D543" s="502"/>
      <c r="E543" s="502"/>
      <c r="F543" s="336" t="s">
        <v>488</v>
      </c>
      <c r="G543" s="336" t="s">
        <v>526</v>
      </c>
      <c r="H543" s="336"/>
      <c r="I543" s="336" t="s">
        <v>526</v>
      </c>
      <c r="J543" s="337"/>
      <c r="K543" s="336"/>
      <c r="L543" s="337">
        <v>4314.3999999999996</v>
      </c>
      <c r="M543" s="336"/>
      <c r="N543" s="338">
        <v>84131</v>
      </c>
      <c r="V543" s="326"/>
      <c r="W543" s="332"/>
      <c r="Z543" s="300" t="s">
        <v>525</v>
      </c>
      <c r="AB543" s="332"/>
      <c r="AD543" s="332"/>
      <c r="AE543" s="332"/>
      <c r="AG543" s="332"/>
    </row>
    <row r="544" spans="1:33" s="297" customFormat="1" ht="33.75" x14ac:dyDescent="0.2">
      <c r="A544" s="335"/>
      <c r="B544" s="334" t="s">
        <v>524</v>
      </c>
      <c r="C544" s="502" t="s">
        <v>522</v>
      </c>
      <c r="D544" s="502"/>
      <c r="E544" s="502"/>
      <c r="F544" s="336" t="s">
        <v>488</v>
      </c>
      <c r="G544" s="336" t="s">
        <v>523</v>
      </c>
      <c r="H544" s="336"/>
      <c r="I544" s="336" t="s">
        <v>523</v>
      </c>
      <c r="J544" s="337"/>
      <c r="K544" s="336"/>
      <c r="L544" s="337">
        <v>1987.53</v>
      </c>
      <c r="M544" s="336"/>
      <c r="N544" s="338">
        <v>38757</v>
      </c>
      <c r="V544" s="326"/>
      <c r="W544" s="332"/>
      <c r="Z544" s="300" t="s">
        <v>522</v>
      </c>
      <c r="AB544" s="332"/>
      <c r="AD544" s="332"/>
      <c r="AE544" s="332"/>
      <c r="AG544" s="332"/>
    </row>
    <row r="545" spans="1:33" s="297" customFormat="1" ht="12" x14ac:dyDescent="0.2">
      <c r="A545" s="342"/>
      <c r="B545" s="343"/>
      <c r="C545" s="504" t="s">
        <v>521</v>
      </c>
      <c r="D545" s="504"/>
      <c r="E545" s="504"/>
      <c r="F545" s="329"/>
      <c r="G545" s="329"/>
      <c r="H545" s="329"/>
      <c r="I545" s="329"/>
      <c r="J545" s="330"/>
      <c r="K545" s="329"/>
      <c r="L545" s="330">
        <v>11149.57</v>
      </c>
      <c r="M545" s="339"/>
      <c r="N545" s="331">
        <v>217417</v>
      </c>
      <c r="V545" s="326"/>
      <c r="W545" s="332"/>
      <c r="AB545" s="332" t="s">
        <v>521</v>
      </c>
      <c r="AD545" s="332"/>
      <c r="AE545" s="332"/>
      <c r="AG545" s="332"/>
    </row>
    <row r="546" spans="1:33" s="297" customFormat="1" ht="33.75" x14ac:dyDescent="0.2">
      <c r="A546" s="327">
        <v>80</v>
      </c>
      <c r="B546" s="328" t="s">
        <v>559</v>
      </c>
      <c r="C546" s="504" t="s">
        <v>557</v>
      </c>
      <c r="D546" s="504"/>
      <c r="E546" s="504"/>
      <c r="F546" s="329" t="s">
        <v>558</v>
      </c>
      <c r="G546" s="329"/>
      <c r="H546" s="329"/>
      <c r="I546" s="329">
        <v>101</v>
      </c>
      <c r="J546" s="330"/>
      <c r="K546" s="329"/>
      <c r="L546" s="330"/>
      <c r="M546" s="329"/>
      <c r="N546" s="331"/>
      <c r="V546" s="326"/>
      <c r="W546" s="332" t="s">
        <v>557</v>
      </c>
      <c r="AB546" s="332"/>
      <c r="AD546" s="332"/>
      <c r="AE546" s="332"/>
      <c r="AG546" s="332"/>
    </row>
    <row r="547" spans="1:33" s="297" customFormat="1" ht="12" x14ac:dyDescent="0.2">
      <c r="A547" s="344"/>
      <c r="B547" s="345"/>
      <c r="C547" s="502" t="s">
        <v>556</v>
      </c>
      <c r="D547" s="502"/>
      <c r="E547" s="502"/>
      <c r="F547" s="502"/>
      <c r="G547" s="502"/>
      <c r="H547" s="502"/>
      <c r="I547" s="502"/>
      <c r="J547" s="502"/>
      <c r="K547" s="502"/>
      <c r="L547" s="502"/>
      <c r="M547" s="502"/>
      <c r="N547" s="506"/>
      <c r="V547" s="326"/>
      <c r="W547" s="332"/>
      <c r="AB547" s="332"/>
      <c r="AC547" s="300" t="s">
        <v>556</v>
      </c>
      <c r="AD547" s="332"/>
      <c r="AE547" s="332"/>
      <c r="AG547" s="332"/>
    </row>
    <row r="548" spans="1:33" s="297" customFormat="1" ht="12" x14ac:dyDescent="0.2">
      <c r="A548" s="335"/>
      <c r="B548" s="334" t="s">
        <v>65</v>
      </c>
      <c r="C548" s="502" t="s">
        <v>535</v>
      </c>
      <c r="D548" s="502"/>
      <c r="E548" s="502"/>
      <c r="F548" s="336"/>
      <c r="G548" s="336"/>
      <c r="H548" s="336"/>
      <c r="I548" s="336"/>
      <c r="J548" s="337">
        <v>97.67</v>
      </c>
      <c r="K548" s="336"/>
      <c r="L548" s="337">
        <v>9864.67</v>
      </c>
      <c r="M548" s="336" t="s">
        <v>605</v>
      </c>
      <c r="N548" s="338">
        <v>192361</v>
      </c>
      <c r="V548" s="326"/>
      <c r="W548" s="332"/>
      <c r="Y548" s="300" t="s">
        <v>535</v>
      </c>
      <c r="AB548" s="332"/>
      <c r="AD548" s="332"/>
      <c r="AE548" s="332"/>
      <c r="AG548" s="332"/>
    </row>
    <row r="549" spans="1:33" s="297" customFormat="1" ht="12" x14ac:dyDescent="0.2">
      <c r="A549" s="335"/>
      <c r="B549" s="334"/>
      <c r="C549" s="502" t="s">
        <v>530</v>
      </c>
      <c r="D549" s="502"/>
      <c r="E549" s="502"/>
      <c r="F549" s="336" t="s">
        <v>533</v>
      </c>
      <c r="G549" s="336" t="s">
        <v>555</v>
      </c>
      <c r="H549" s="336"/>
      <c r="I549" s="336" t="s">
        <v>554</v>
      </c>
      <c r="J549" s="337"/>
      <c r="K549" s="336"/>
      <c r="L549" s="337"/>
      <c r="M549" s="336"/>
      <c r="N549" s="338"/>
      <c r="V549" s="326"/>
      <c r="W549" s="332"/>
      <c r="Z549" s="300" t="s">
        <v>530</v>
      </c>
      <c r="AB549" s="332"/>
      <c r="AD549" s="332"/>
      <c r="AE549" s="332"/>
      <c r="AG549" s="332"/>
    </row>
    <row r="550" spans="1:33" s="297" customFormat="1" ht="12" x14ac:dyDescent="0.2">
      <c r="A550" s="335"/>
      <c r="B550" s="334"/>
      <c r="C550" s="505" t="s">
        <v>529</v>
      </c>
      <c r="D550" s="505"/>
      <c r="E550" s="505"/>
      <c r="F550" s="339"/>
      <c r="G550" s="339"/>
      <c r="H550" s="339"/>
      <c r="I550" s="339"/>
      <c r="J550" s="340">
        <v>97.67</v>
      </c>
      <c r="K550" s="339"/>
      <c r="L550" s="340">
        <v>9864.67</v>
      </c>
      <c r="M550" s="339"/>
      <c r="N550" s="341"/>
      <c r="V550" s="326"/>
      <c r="W550" s="332"/>
      <c r="AA550" s="300" t="s">
        <v>529</v>
      </c>
      <c r="AB550" s="332"/>
      <c r="AD550" s="332"/>
      <c r="AE550" s="332"/>
      <c r="AG550" s="332"/>
    </row>
    <row r="551" spans="1:33" s="297" customFormat="1" ht="12" x14ac:dyDescent="0.2">
      <c r="A551" s="335"/>
      <c r="B551" s="334"/>
      <c r="C551" s="502" t="s">
        <v>528</v>
      </c>
      <c r="D551" s="502"/>
      <c r="E551" s="502"/>
      <c r="F551" s="336"/>
      <c r="G551" s="336"/>
      <c r="H551" s="336"/>
      <c r="I551" s="336"/>
      <c r="J551" s="337"/>
      <c r="K551" s="336"/>
      <c r="L551" s="337">
        <v>9864.67</v>
      </c>
      <c r="M551" s="336"/>
      <c r="N551" s="338">
        <v>192361</v>
      </c>
      <c r="V551" s="326"/>
      <c r="W551" s="332"/>
      <c r="Z551" s="300" t="s">
        <v>528</v>
      </c>
      <c r="AB551" s="332"/>
      <c r="AD551" s="332"/>
      <c r="AE551" s="332"/>
      <c r="AG551" s="332"/>
    </row>
    <row r="552" spans="1:33" s="297" customFormat="1" ht="33.75" x14ac:dyDescent="0.2">
      <c r="A552" s="335"/>
      <c r="B552" s="334" t="s">
        <v>527</v>
      </c>
      <c r="C552" s="502" t="s">
        <v>525</v>
      </c>
      <c r="D552" s="502"/>
      <c r="E552" s="502"/>
      <c r="F552" s="336" t="s">
        <v>488</v>
      </c>
      <c r="G552" s="336" t="s">
        <v>526</v>
      </c>
      <c r="H552" s="336"/>
      <c r="I552" s="336" t="s">
        <v>526</v>
      </c>
      <c r="J552" s="337"/>
      <c r="K552" s="336"/>
      <c r="L552" s="337">
        <v>8779.56</v>
      </c>
      <c r="M552" s="336"/>
      <c r="N552" s="338">
        <v>171201</v>
      </c>
      <c r="V552" s="326"/>
      <c r="W552" s="332"/>
      <c r="Z552" s="300" t="s">
        <v>525</v>
      </c>
      <c r="AB552" s="332"/>
      <c r="AD552" s="332"/>
      <c r="AE552" s="332"/>
      <c r="AG552" s="332"/>
    </row>
    <row r="553" spans="1:33" s="297" customFormat="1" ht="33.75" x14ac:dyDescent="0.2">
      <c r="A553" s="335"/>
      <c r="B553" s="334" t="s">
        <v>524</v>
      </c>
      <c r="C553" s="502" t="s">
        <v>522</v>
      </c>
      <c r="D553" s="502"/>
      <c r="E553" s="502"/>
      <c r="F553" s="336" t="s">
        <v>488</v>
      </c>
      <c r="G553" s="336" t="s">
        <v>523</v>
      </c>
      <c r="H553" s="336"/>
      <c r="I553" s="336" t="s">
        <v>523</v>
      </c>
      <c r="J553" s="337"/>
      <c r="K553" s="336"/>
      <c r="L553" s="337">
        <v>4044.51</v>
      </c>
      <c r="M553" s="336"/>
      <c r="N553" s="338">
        <v>78868</v>
      </c>
      <c r="V553" s="326"/>
      <c r="W553" s="332"/>
      <c r="Z553" s="300" t="s">
        <v>522</v>
      </c>
      <c r="AB553" s="332"/>
      <c r="AD553" s="332"/>
      <c r="AE553" s="332"/>
      <c r="AG553" s="332"/>
    </row>
    <row r="554" spans="1:33" s="297" customFormat="1" ht="12" x14ac:dyDescent="0.2">
      <c r="A554" s="342"/>
      <c r="B554" s="343"/>
      <c r="C554" s="504" t="s">
        <v>521</v>
      </c>
      <c r="D554" s="504"/>
      <c r="E554" s="504"/>
      <c r="F554" s="329"/>
      <c r="G554" s="329"/>
      <c r="H554" s="329"/>
      <c r="I554" s="329"/>
      <c r="J554" s="330"/>
      <c r="K554" s="329"/>
      <c r="L554" s="330">
        <v>22688.74</v>
      </c>
      <c r="M554" s="339"/>
      <c r="N554" s="331">
        <v>442430</v>
      </c>
      <c r="V554" s="326"/>
      <c r="W554" s="332"/>
      <c r="AB554" s="332" t="s">
        <v>521</v>
      </c>
      <c r="AD554" s="332"/>
      <c r="AE554" s="332"/>
      <c r="AG554" s="332"/>
    </row>
    <row r="555" spans="1:33" s="297" customFormat="1" ht="33.75" x14ac:dyDescent="0.2">
      <c r="A555" s="327">
        <v>81</v>
      </c>
      <c r="B555" s="328" t="s">
        <v>552</v>
      </c>
      <c r="C555" s="504" t="s">
        <v>551</v>
      </c>
      <c r="D555" s="504"/>
      <c r="E555" s="504"/>
      <c r="F555" s="329" t="s">
        <v>538</v>
      </c>
      <c r="G555" s="329"/>
      <c r="H555" s="329"/>
      <c r="I555" s="329">
        <v>4.75</v>
      </c>
      <c r="J555" s="330"/>
      <c r="K555" s="329"/>
      <c r="L555" s="330"/>
      <c r="M555" s="329"/>
      <c r="N555" s="331"/>
      <c r="V555" s="326"/>
      <c r="W555" s="332" t="s">
        <v>551</v>
      </c>
      <c r="AB555" s="332"/>
      <c r="AD555" s="332"/>
      <c r="AE555" s="332"/>
      <c r="AG555" s="332"/>
    </row>
    <row r="556" spans="1:33" s="297" customFormat="1" ht="12" x14ac:dyDescent="0.2">
      <c r="A556" s="344"/>
      <c r="B556" s="345"/>
      <c r="C556" s="502" t="s">
        <v>536</v>
      </c>
      <c r="D556" s="502"/>
      <c r="E556" s="502"/>
      <c r="F556" s="502"/>
      <c r="G556" s="502"/>
      <c r="H556" s="502"/>
      <c r="I556" s="502"/>
      <c r="J556" s="502"/>
      <c r="K556" s="502"/>
      <c r="L556" s="502"/>
      <c r="M556" s="502"/>
      <c r="N556" s="506"/>
      <c r="V556" s="326"/>
      <c r="W556" s="332"/>
      <c r="AB556" s="332"/>
      <c r="AC556" s="300" t="s">
        <v>536</v>
      </c>
      <c r="AD556" s="332"/>
      <c r="AE556" s="332"/>
      <c r="AG556" s="332"/>
    </row>
    <row r="557" spans="1:33" s="297" customFormat="1" ht="12" x14ac:dyDescent="0.2">
      <c r="A557" s="335"/>
      <c r="B557" s="334" t="s">
        <v>65</v>
      </c>
      <c r="C557" s="502" t="s">
        <v>535</v>
      </c>
      <c r="D557" s="502"/>
      <c r="E557" s="502"/>
      <c r="F557" s="336"/>
      <c r="G557" s="336"/>
      <c r="H557" s="336"/>
      <c r="I557" s="336"/>
      <c r="J557" s="337">
        <v>146.25</v>
      </c>
      <c r="K557" s="336"/>
      <c r="L557" s="337">
        <v>694.69</v>
      </c>
      <c r="M557" s="336" t="s">
        <v>605</v>
      </c>
      <c r="N557" s="338">
        <v>13546</v>
      </c>
      <c r="V557" s="326"/>
      <c r="W557" s="332"/>
      <c r="Y557" s="300" t="s">
        <v>535</v>
      </c>
      <c r="AB557" s="332"/>
      <c r="AD557" s="332"/>
      <c r="AE557" s="332"/>
      <c r="AG557" s="332"/>
    </row>
    <row r="558" spans="1:33" s="297" customFormat="1" ht="12" x14ac:dyDescent="0.2">
      <c r="A558" s="335"/>
      <c r="B558" s="334" t="s">
        <v>63</v>
      </c>
      <c r="C558" s="502" t="s">
        <v>534</v>
      </c>
      <c r="D558" s="502"/>
      <c r="E558" s="502"/>
      <c r="F558" s="336"/>
      <c r="G558" s="336"/>
      <c r="H558" s="336"/>
      <c r="I558" s="336"/>
      <c r="J558" s="337">
        <v>19.07</v>
      </c>
      <c r="K558" s="336"/>
      <c r="L558" s="337">
        <v>90.58</v>
      </c>
      <c r="M558" s="336" t="s">
        <v>994</v>
      </c>
      <c r="N558" s="338">
        <v>716</v>
      </c>
      <c r="V558" s="326"/>
      <c r="W558" s="332"/>
      <c r="Y558" s="300" t="s">
        <v>534</v>
      </c>
      <c r="AB558" s="332"/>
      <c r="AD558" s="332"/>
      <c r="AE558" s="332"/>
      <c r="AG558" s="332"/>
    </row>
    <row r="559" spans="1:33" s="297" customFormat="1" ht="12" x14ac:dyDescent="0.2">
      <c r="A559" s="335"/>
      <c r="B559" s="334"/>
      <c r="C559" s="502" t="s">
        <v>530</v>
      </c>
      <c r="D559" s="502"/>
      <c r="E559" s="502"/>
      <c r="F559" s="336" t="s">
        <v>533</v>
      </c>
      <c r="G559" s="336" t="s">
        <v>550</v>
      </c>
      <c r="H559" s="336"/>
      <c r="I559" s="336" t="s">
        <v>549</v>
      </c>
      <c r="J559" s="337"/>
      <c r="K559" s="336"/>
      <c r="L559" s="337"/>
      <c r="M559" s="336"/>
      <c r="N559" s="338"/>
      <c r="V559" s="326"/>
      <c r="W559" s="332"/>
      <c r="Z559" s="300" t="s">
        <v>530</v>
      </c>
      <c r="AB559" s="332"/>
      <c r="AD559" s="332"/>
      <c r="AE559" s="332"/>
      <c r="AG559" s="332"/>
    </row>
    <row r="560" spans="1:33" s="297" customFormat="1" ht="12" x14ac:dyDescent="0.2">
      <c r="A560" s="335"/>
      <c r="B560" s="334"/>
      <c r="C560" s="505" t="s">
        <v>529</v>
      </c>
      <c r="D560" s="505"/>
      <c r="E560" s="505"/>
      <c r="F560" s="339"/>
      <c r="G560" s="339"/>
      <c r="H560" s="339"/>
      <c r="I560" s="339"/>
      <c r="J560" s="340">
        <v>165.32</v>
      </c>
      <c r="K560" s="339"/>
      <c r="L560" s="340">
        <v>785.27</v>
      </c>
      <c r="M560" s="339"/>
      <c r="N560" s="341"/>
      <c r="V560" s="326"/>
      <c r="W560" s="332"/>
      <c r="AA560" s="300" t="s">
        <v>529</v>
      </c>
      <c r="AB560" s="332"/>
      <c r="AD560" s="332"/>
      <c r="AE560" s="332"/>
      <c r="AG560" s="332"/>
    </row>
    <row r="561" spans="1:33" s="297" customFormat="1" ht="12" x14ac:dyDescent="0.2">
      <c r="A561" s="335"/>
      <c r="B561" s="334"/>
      <c r="C561" s="502" t="s">
        <v>528</v>
      </c>
      <c r="D561" s="502"/>
      <c r="E561" s="502"/>
      <c r="F561" s="336"/>
      <c r="G561" s="336"/>
      <c r="H561" s="336"/>
      <c r="I561" s="336"/>
      <c r="J561" s="337"/>
      <c r="K561" s="336"/>
      <c r="L561" s="337">
        <v>694.69</v>
      </c>
      <c r="M561" s="336"/>
      <c r="N561" s="338">
        <v>13546</v>
      </c>
      <c r="V561" s="326"/>
      <c r="W561" s="332"/>
      <c r="Z561" s="300" t="s">
        <v>528</v>
      </c>
      <c r="AB561" s="332"/>
      <c r="AD561" s="332"/>
      <c r="AE561" s="332"/>
      <c r="AG561" s="332"/>
    </row>
    <row r="562" spans="1:33" s="297" customFormat="1" ht="33.75" x14ac:dyDescent="0.2">
      <c r="A562" s="335"/>
      <c r="B562" s="334" t="s">
        <v>527</v>
      </c>
      <c r="C562" s="502" t="s">
        <v>525</v>
      </c>
      <c r="D562" s="502"/>
      <c r="E562" s="502"/>
      <c r="F562" s="336" t="s">
        <v>488</v>
      </c>
      <c r="G562" s="336" t="s">
        <v>526</v>
      </c>
      <c r="H562" s="336"/>
      <c r="I562" s="336" t="s">
        <v>526</v>
      </c>
      <c r="J562" s="337"/>
      <c r="K562" s="336"/>
      <c r="L562" s="337">
        <v>618.27</v>
      </c>
      <c r="M562" s="336"/>
      <c r="N562" s="338">
        <v>12056</v>
      </c>
      <c r="V562" s="326"/>
      <c r="W562" s="332"/>
      <c r="Z562" s="300" t="s">
        <v>525</v>
      </c>
      <c r="AB562" s="332"/>
      <c r="AD562" s="332"/>
      <c r="AE562" s="332"/>
      <c r="AG562" s="332"/>
    </row>
    <row r="563" spans="1:33" s="297" customFormat="1" ht="33.75" x14ac:dyDescent="0.2">
      <c r="A563" s="335"/>
      <c r="B563" s="334" t="s">
        <v>524</v>
      </c>
      <c r="C563" s="502" t="s">
        <v>522</v>
      </c>
      <c r="D563" s="502"/>
      <c r="E563" s="502"/>
      <c r="F563" s="336" t="s">
        <v>488</v>
      </c>
      <c r="G563" s="336" t="s">
        <v>523</v>
      </c>
      <c r="H563" s="336"/>
      <c r="I563" s="336" t="s">
        <v>523</v>
      </c>
      <c r="J563" s="337"/>
      <c r="K563" s="336"/>
      <c r="L563" s="337">
        <v>284.82</v>
      </c>
      <c r="M563" s="336"/>
      <c r="N563" s="338">
        <v>5554</v>
      </c>
      <c r="V563" s="326"/>
      <c r="W563" s="332"/>
      <c r="Z563" s="300" t="s">
        <v>522</v>
      </c>
      <c r="AB563" s="332"/>
      <c r="AD563" s="332"/>
      <c r="AE563" s="332"/>
      <c r="AG563" s="332"/>
    </row>
    <row r="564" spans="1:33" s="297" customFormat="1" ht="12" x14ac:dyDescent="0.2">
      <c r="A564" s="342"/>
      <c r="B564" s="343"/>
      <c r="C564" s="504" t="s">
        <v>521</v>
      </c>
      <c r="D564" s="504"/>
      <c r="E564" s="504"/>
      <c r="F564" s="329"/>
      <c r="G564" s="329"/>
      <c r="H564" s="329"/>
      <c r="I564" s="329"/>
      <c r="J564" s="330"/>
      <c r="K564" s="329"/>
      <c r="L564" s="330">
        <v>1688.36</v>
      </c>
      <c r="M564" s="339"/>
      <c r="N564" s="331">
        <v>31872</v>
      </c>
      <c r="V564" s="326"/>
      <c r="W564" s="332"/>
      <c r="AB564" s="332" t="s">
        <v>521</v>
      </c>
      <c r="AD564" s="332"/>
      <c r="AE564" s="332"/>
      <c r="AG564" s="332"/>
    </row>
    <row r="565" spans="1:33" s="297" customFormat="1" ht="33.75" x14ac:dyDescent="0.2">
      <c r="A565" s="327">
        <v>82</v>
      </c>
      <c r="B565" s="328" t="s">
        <v>548</v>
      </c>
      <c r="C565" s="504" t="s">
        <v>546</v>
      </c>
      <c r="D565" s="504"/>
      <c r="E565" s="504"/>
      <c r="F565" s="329" t="s">
        <v>547</v>
      </c>
      <c r="G565" s="329"/>
      <c r="H565" s="329"/>
      <c r="I565" s="329">
        <v>4.75</v>
      </c>
      <c r="J565" s="330"/>
      <c r="K565" s="329"/>
      <c r="L565" s="330"/>
      <c r="M565" s="329"/>
      <c r="N565" s="331"/>
      <c r="V565" s="326"/>
      <c r="W565" s="332" t="s">
        <v>546</v>
      </c>
      <c r="AB565" s="332"/>
      <c r="AD565" s="332"/>
      <c r="AE565" s="332"/>
      <c r="AG565" s="332"/>
    </row>
    <row r="566" spans="1:33" s="297" customFormat="1" ht="12" x14ac:dyDescent="0.2">
      <c r="A566" s="344"/>
      <c r="B566" s="345"/>
      <c r="C566" s="502" t="s">
        <v>536</v>
      </c>
      <c r="D566" s="502"/>
      <c r="E566" s="502"/>
      <c r="F566" s="502"/>
      <c r="G566" s="502"/>
      <c r="H566" s="502"/>
      <c r="I566" s="502"/>
      <c r="J566" s="502"/>
      <c r="K566" s="502"/>
      <c r="L566" s="502"/>
      <c r="M566" s="502"/>
      <c r="N566" s="506"/>
      <c r="V566" s="326"/>
      <c r="W566" s="332"/>
      <c r="AB566" s="332"/>
      <c r="AC566" s="300" t="s">
        <v>536</v>
      </c>
      <c r="AD566" s="332"/>
      <c r="AE566" s="332"/>
      <c r="AG566" s="332"/>
    </row>
    <row r="567" spans="1:33" s="297" customFormat="1" ht="12" x14ac:dyDescent="0.2">
      <c r="A567" s="335"/>
      <c r="B567" s="334" t="s">
        <v>65</v>
      </c>
      <c r="C567" s="502" t="s">
        <v>535</v>
      </c>
      <c r="D567" s="502"/>
      <c r="E567" s="502"/>
      <c r="F567" s="336"/>
      <c r="G567" s="336"/>
      <c r="H567" s="336"/>
      <c r="I567" s="336"/>
      <c r="J567" s="337">
        <v>122.56</v>
      </c>
      <c r="K567" s="336"/>
      <c r="L567" s="337">
        <v>582.16</v>
      </c>
      <c r="M567" s="336" t="s">
        <v>605</v>
      </c>
      <c r="N567" s="338">
        <v>11352</v>
      </c>
      <c r="V567" s="326"/>
      <c r="W567" s="332"/>
      <c r="Y567" s="300" t="s">
        <v>535</v>
      </c>
      <c r="AB567" s="332"/>
      <c r="AD567" s="332"/>
      <c r="AE567" s="332"/>
      <c r="AG567" s="332"/>
    </row>
    <row r="568" spans="1:33" s="297" customFormat="1" ht="12" x14ac:dyDescent="0.2">
      <c r="A568" s="335"/>
      <c r="B568" s="334" t="s">
        <v>63</v>
      </c>
      <c r="C568" s="502" t="s">
        <v>534</v>
      </c>
      <c r="D568" s="502"/>
      <c r="E568" s="502"/>
      <c r="F568" s="336"/>
      <c r="G568" s="336"/>
      <c r="H568" s="336"/>
      <c r="I568" s="336"/>
      <c r="J568" s="337">
        <v>769.67</v>
      </c>
      <c r="K568" s="336"/>
      <c r="L568" s="337">
        <v>3655.93</v>
      </c>
      <c r="M568" s="336" t="s">
        <v>994</v>
      </c>
      <c r="N568" s="338">
        <v>28918</v>
      </c>
      <c r="V568" s="326"/>
      <c r="W568" s="332"/>
      <c r="Y568" s="300" t="s">
        <v>534</v>
      </c>
      <c r="AB568" s="332"/>
      <c r="AD568" s="332"/>
      <c r="AE568" s="332"/>
      <c r="AG568" s="332"/>
    </row>
    <row r="569" spans="1:33" s="297" customFormat="1" ht="12" x14ac:dyDescent="0.2">
      <c r="A569" s="335"/>
      <c r="B569" s="334" t="s">
        <v>62</v>
      </c>
      <c r="C569" s="502" t="s">
        <v>545</v>
      </c>
      <c r="D569" s="502"/>
      <c r="E569" s="502"/>
      <c r="F569" s="336"/>
      <c r="G569" s="336"/>
      <c r="H569" s="336"/>
      <c r="I569" s="336"/>
      <c r="J569" s="337">
        <v>123.55</v>
      </c>
      <c r="K569" s="336"/>
      <c r="L569" s="337">
        <v>586.86</v>
      </c>
      <c r="M569" s="336" t="s">
        <v>605</v>
      </c>
      <c r="N569" s="338">
        <v>11444</v>
      </c>
      <c r="V569" s="326"/>
      <c r="W569" s="332"/>
      <c r="Y569" s="300" t="s">
        <v>545</v>
      </c>
      <c r="AB569" s="332"/>
      <c r="AD569" s="332"/>
      <c r="AE569" s="332"/>
      <c r="AG569" s="332"/>
    </row>
    <row r="570" spans="1:33" s="297" customFormat="1" ht="12" x14ac:dyDescent="0.2">
      <c r="A570" s="335"/>
      <c r="B570" s="334"/>
      <c r="C570" s="502" t="s">
        <v>530</v>
      </c>
      <c r="D570" s="502"/>
      <c r="E570" s="502"/>
      <c r="F570" s="336" t="s">
        <v>533</v>
      </c>
      <c r="G570" s="336" t="s">
        <v>544</v>
      </c>
      <c r="H570" s="336"/>
      <c r="I570" s="336" t="s">
        <v>543</v>
      </c>
      <c r="J570" s="337"/>
      <c r="K570" s="336"/>
      <c r="L570" s="337"/>
      <c r="M570" s="336"/>
      <c r="N570" s="338"/>
      <c r="V570" s="326"/>
      <c r="W570" s="332"/>
      <c r="Z570" s="300" t="s">
        <v>530</v>
      </c>
      <c r="AB570" s="332"/>
      <c r="AD570" s="332"/>
      <c r="AE570" s="332"/>
      <c r="AG570" s="332"/>
    </row>
    <row r="571" spans="1:33" s="297" customFormat="1" ht="12" x14ac:dyDescent="0.2">
      <c r="A571" s="335"/>
      <c r="B571" s="334"/>
      <c r="C571" s="502" t="s">
        <v>540</v>
      </c>
      <c r="D571" s="502"/>
      <c r="E571" s="502"/>
      <c r="F571" s="336" t="s">
        <v>533</v>
      </c>
      <c r="G571" s="336" t="s">
        <v>542</v>
      </c>
      <c r="H571" s="336"/>
      <c r="I571" s="336" t="s">
        <v>541</v>
      </c>
      <c r="J571" s="337"/>
      <c r="K571" s="336"/>
      <c r="L571" s="337"/>
      <c r="M571" s="336"/>
      <c r="N571" s="338"/>
      <c r="V571" s="326"/>
      <c r="W571" s="332"/>
      <c r="Z571" s="300" t="s">
        <v>540</v>
      </c>
      <c r="AB571" s="332"/>
      <c r="AD571" s="332"/>
      <c r="AE571" s="332"/>
      <c r="AG571" s="332"/>
    </row>
    <row r="572" spans="1:33" s="297" customFormat="1" ht="12" x14ac:dyDescent="0.2">
      <c r="A572" s="335"/>
      <c r="B572" s="334"/>
      <c r="C572" s="505" t="s">
        <v>529</v>
      </c>
      <c r="D572" s="505"/>
      <c r="E572" s="505"/>
      <c r="F572" s="339"/>
      <c r="G572" s="339"/>
      <c r="H572" s="339"/>
      <c r="I572" s="339"/>
      <c r="J572" s="340">
        <v>892.23</v>
      </c>
      <c r="K572" s="339"/>
      <c r="L572" s="340">
        <v>4238.09</v>
      </c>
      <c r="M572" s="339"/>
      <c r="N572" s="341"/>
      <c r="V572" s="326"/>
      <c r="W572" s="332"/>
      <c r="AA572" s="300" t="s">
        <v>529</v>
      </c>
      <c r="AB572" s="332"/>
      <c r="AD572" s="332"/>
      <c r="AE572" s="332"/>
      <c r="AG572" s="332"/>
    </row>
    <row r="573" spans="1:33" s="297" customFormat="1" ht="12" x14ac:dyDescent="0.2">
      <c r="A573" s="335"/>
      <c r="B573" s="334"/>
      <c r="C573" s="502" t="s">
        <v>528</v>
      </c>
      <c r="D573" s="502"/>
      <c r="E573" s="502"/>
      <c r="F573" s="336"/>
      <c r="G573" s="336"/>
      <c r="H573" s="336"/>
      <c r="I573" s="336"/>
      <c r="J573" s="337"/>
      <c r="K573" s="336"/>
      <c r="L573" s="337">
        <v>1169.02</v>
      </c>
      <c r="M573" s="336"/>
      <c r="N573" s="338">
        <v>22796</v>
      </c>
      <c r="V573" s="326"/>
      <c r="W573" s="332"/>
      <c r="Z573" s="300" t="s">
        <v>528</v>
      </c>
      <c r="AB573" s="332"/>
      <c r="AD573" s="332"/>
      <c r="AE573" s="332"/>
      <c r="AG573" s="332"/>
    </row>
    <row r="574" spans="1:33" s="297" customFormat="1" ht="33.75" x14ac:dyDescent="0.2">
      <c r="A574" s="335"/>
      <c r="B574" s="334" t="s">
        <v>527</v>
      </c>
      <c r="C574" s="502" t="s">
        <v>525</v>
      </c>
      <c r="D574" s="502"/>
      <c r="E574" s="502"/>
      <c r="F574" s="336" t="s">
        <v>488</v>
      </c>
      <c r="G574" s="336" t="s">
        <v>526</v>
      </c>
      <c r="H574" s="336"/>
      <c r="I574" s="336" t="s">
        <v>526</v>
      </c>
      <c r="J574" s="337"/>
      <c r="K574" s="336"/>
      <c r="L574" s="337">
        <v>1040.43</v>
      </c>
      <c r="M574" s="336"/>
      <c r="N574" s="338">
        <v>20288</v>
      </c>
      <c r="V574" s="326"/>
      <c r="W574" s="332"/>
      <c r="Z574" s="300" t="s">
        <v>525</v>
      </c>
      <c r="AB574" s="332"/>
      <c r="AD574" s="332"/>
      <c r="AE574" s="332"/>
      <c r="AG574" s="332"/>
    </row>
    <row r="575" spans="1:33" s="297" customFormat="1" ht="33.75" x14ac:dyDescent="0.2">
      <c r="A575" s="335"/>
      <c r="B575" s="334" t="s">
        <v>524</v>
      </c>
      <c r="C575" s="502" t="s">
        <v>522</v>
      </c>
      <c r="D575" s="502"/>
      <c r="E575" s="502"/>
      <c r="F575" s="336" t="s">
        <v>488</v>
      </c>
      <c r="G575" s="336" t="s">
        <v>523</v>
      </c>
      <c r="H575" s="336"/>
      <c r="I575" s="336" t="s">
        <v>523</v>
      </c>
      <c r="J575" s="337"/>
      <c r="K575" s="336"/>
      <c r="L575" s="337">
        <v>479.3</v>
      </c>
      <c r="M575" s="336"/>
      <c r="N575" s="338">
        <v>9346</v>
      </c>
      <c r="V575" s="326"/>
      <c r="W575" s="332"/>
      <c r="Z575" s="300" t="s">
        <v>522</v>
      </c>
      <c r="AB575" s="332"/>
      <c r="AD575" s="332"/>
      <c r="AE575" s="332"/>
      <c r="AG575" s="332"/>
    </row>
    <row r="576" spans="1:33" s="297" customFormat="1" ht="12" x14ac:dyDescent="0.2">
      <c r="A576" s="342"/>
      <c r="B576" s="343"/>
      <c r="C576" s="504" t="s">
        <v>521</v>
      </c>
      <c r="D576" s="504"/>
      <c r="E576" s="504"/>
      <c r="F576" s="329"/>
      <c r="G576" s="329"/>
      <c r="H576" s="329"/>
      <c r="I576" s="329"/>
      <c r="J576" s="330"/>
      <c r="K576" s="329"/>
      <c r="L576" s="330">
        <v>5757.82</v>
      </c>
      <c r="M576" s="339"/>
      <c r="N576" s="331">
        <v>69904</v>
      </c>
      <c r="V576" s="326"/>
      <c r="W576" s="332"/>
      <c r="AB576" s="332" t="s">
        <v>521</v>
      </c>
      <c r="AD576" s="332"/>
      <c r="AE576" s="332"/>
      <c r="AG576" s="332"/>
    </row>
    <row r="577" spans="1:33" s="297" customFormat="1" ht="33.75" x14ac:dyDescent="0.2">
      <c r="A577" s="327">
        <v>83</v>
      </c>
      <c r="B577" s="328" t="s">
        <v>539</v>
      </c>
      <c r="C577" s="504" t="s">
        <v>537</v>
      </c>
      <c r="D577" s="504"/>
      <c r="E577" s="504"/>
      <c r="F577" s="329" t="s">
        <v>538</v>
      </c>
      <c r="G577" s="329"/>
      <c r="H577" s="329"/>
      <c r="I577" s="329">
        <v>4.75</v>
      </c>
      <c r="J577" s="330"/>
      <c r="K577" s="329"/>
      <c r="L577" s="330"/>
      <c r="M577" s="329"/>
      <c r="N577" s="331"/>
      <c r="V577" s="326"/>
      <c r="W577" s="332" t="s">
        <v>537</v>
      </c>
      <c r="AB577" s="332"/>
      <c r="AD577" s="332"/>
      <c r="AE577" s="332"/>
      <c r="AG577" s="332"/>
    </row>
    <row r="578" spans="1:33" s="297" customFormat="1" ht="12" x14ac:dyDescent="0.2">
      <c r="A578" s="344"/>
      <c r="B578" s="345"/>
      <c r="C578" s="502" t="s">
        <v>536</v>
      </c>
      <c r="D578" s="502"/>
      <c r="E578" s="502"/>
      <c r="F578" s="502"/>
      <c r="G578" s="502"/>
      <c r="H578" s="502"/>
      <c r="I578" s="502"/>
      <c r="J578" s="502"/>
      <c r="K578" s="502"/>
      <c r="L578" s="502"/>
      <c r="M578" s="502"/>
      <c r="N578" s="506"/>
      <c r="V578" s="326"/>
      <c r="W578" s="332"/>
      <c r="AB578" s="332"/>
      <c r="AC578" s="300" t="s">
        <v>536</v>
      </c>
      <c r="AD578" s="332"/>
      <c r="AE578" s="332"/>
      <c r="AG578" s="332"/>
    </row>
    <row r="579" spans="1:33" s="297" customFormat="1" ht="12" x14ac:dyDescent="0.2">
      <c r="A579" s="335"/>
      <c r="B579" s="334" t="s">
        <v>65</v>
      </c>
      <c r="C579" s="502" t="s">
        <v>535</v>
      </c>
      <c r="D579" s="502"/>
      <c r="E579" s="502"/>
      <c r="F579" s="336"/>
      <c r="G579" s="336"/>
      <c r="H579" s="336"/>
      <c r="I579" s="336"/>
      <c r="J579" s="337">
        <v>409.16</v>
      </c>
      <c r="K579" s="336"/>
      <c r="L579" s="337">
        <v>1943.51</v>
      </c>
      <c r="M579" s="336" t="s">
        <v>605</v>
      </c>
      <c r="N579" s="338">
        <v>37898</v>
      </c>
      <c r="V579" s="326"/>
      <c r="W579" s="332"/>
      <c r="Y579" s="300" t="s">
        <v>535</v>
      </c>
      <c r="AB579" s="332"/>
      <c r="AD579" s="332"/>
      <c r="AE579" s="332"/>
      <c r="AG579" s="332"/>
    </row>
    <row r="580" spans="1:33" s="297" customFormat="1" ht="12" x14ac:dyDescent="0.2">
      <c r="A580" s="335"/>
      <c r="B580" s="334" t="s">
        <v>63</v>
      </c>
      <c r="C580" s="502" t="s">
        <v>534</v>
      </c>
      <c r="D580" s="502"/>
      <c r="E580" s="502"/>
      <c r="F580" s="336"/>
      <c r="G580" s="336"/>
      <c r="H580" s="336"/>
      <c r="I580" s="336"/>
      <c r="J580" s="337">
        <v>59.85</v>
      </c>
      <c r="K580" s="336"/>
      <c r="L580" s="337">
        <v>284.29000000000002</v>
      </c>
      <c r="M580" s="336" t="s">
        <v>994</v>
      </c>
      <c r="N580" s="338">
        <v>2249</v>
      </c>
      <c r="V580" s="326"/>
      <c r="W580" s="332"/>
      <c r="Y580" s="300" t="s">
        <v>534</v>
      </c>
      <c r="AB580" s="332"/>
      <c r="AD580" s="332"/>
      <c r="AE580" s="332"/>
      <c r="AG580" s="332"/>
    </row>
    <row r="581" spans="1:33" s="297" customFormat="1" ht="12" x14ac:dyDescent="0.2">
      <c r="A581" s="335"/>
      <c r="B581" s="334"/>
      <c r="C581" s="502" t="s">
        <v>530</v>
      </c>
      <c r="D581" s="502"/>
      <c r="E581" s="502"/>
      <c r="F581" s="336" t="s">
        <v>533</v>
      </c>
      <c r="G581" s="336" t="s">
        <v>532</v>
      </c>
      <c r="H581" s="336"/>
      <c r="I581" s="336" t="s">
        <v>531</v>
      </c>
      <c r="J581" s="337"/>
      <c r="K581" s="336"/>
      <c r="L581" s="337"/>
      <c r="M581" s="336"/>
      <c r="N581" s="338"/>
      <c r="V581" s="326"/>
      <c r="W581" s="332"/>
      <c r="Z581" s="300" t="s">
        <v>530</v>
      </c>
      <c r="AB581" s="332"/>
      <c r="AD581" s="332"/>
      <c r="AE581" s="332"/>
      <c r="AG581" s="332"/>
    </row>
    <row r="582" spans="1:33" s="297" customFormat="1" ht="12" x14ac:dyDescent="0.2">
      <c r="A582" s="335"/>
      <c r="B582" s="334"/>
      <c r="C582" s="505" t="s">
        <v>529</v>
      </c>
      <c r="D582" s="505"/>
      <c r="E582" s="505"/>
      <c r="F582" s="339"/>
      <c r="G582" s="339"/>
      <c r="H582" s="339"/>
      <c r="I582" s="339"/>
      <c r="J582" s="340">
        <v>469.01</v>
      </c>
      <c r="K582" s="339"/>
      <c r="L582" s="340">
        <v>2227.8000000000002</v>
      </c>
      <c r="M582" s="339"/>
      <c r="N582" s="341"/>
      <c r="V582" s="326"/>
      <c r="W582" s="332"/>
      <c r="AA582" s="300" t="s">
        <v>529</v>
      </c>
      <c r="AB582" s="332"/>
      <c r="AD582" s="332"/>
      <c r="AE582" s="332"/>
      <c r="AG582" s="332"/>
    </row>
    <row r="583" spans="1:33" s="297" customFormat="1" ht="12" x14ac:dyDescent="0.2">
      <c r="A583" s="335"/>
      <c r="B583" s="334"/>
      <c r="C583" s="502" t="s">
        <v>528</v>
      </c>
      <c r="D583" s="502"/>
      <c r="E583" s="502"/>
      <c r="F583" s="336"/>
      <c r="G583" s="336"/>
      <c r="H583" s="336"/>
      <c r="I583" s="336"/>
      <c r="J583" s="337"/>
      <c r="K583" s="336"/>
      <c r="L583" s="337">
        <v>1943.51</v>
      </c>
      <c r="M583" s="336"/>
      <c r="N583" s="338">
        <v>37898</v>
      </c>
      <c r="V583" s="326"/>
      <c r="W583" s="332"/>
      <c r="Z583" s="300" t="s">
        <v>528</v>
      </c>
      <c r="AB583" s="332"/>
      <c r="AD583" s="332"/>
      <c r="AE583" s="332"/>
      <c r="AG583" s="332"/>
    </row>
    <row r="584" spans="1:33" s="297" customFormat="1" ht="33.75" x14ac:dyDescent="0.2">
      <c r="A584" s="335"/>
      <c r="B584" s="334" t="s">
        <v>527</v>
      </c>
      <c r="C584" s="502" t="s">
        <v>525</v>
      </c>
      <c r="D584" s="502"/>
      <c r="E584" s="502"/>
      <c r="F584" s="336" t="s">
        <v>488</v>
      </c>
      <c r="G584" s="336" t="s">
        <v>526</v>
      </c>
      <c r="H584" s="336"/>
      <c r="I584" s="336" t="s">
        <v>526</v>
      </c>
      <c r="J584" s="337"/>
      <c r="K584" s="336"/>
      <c r="L584" s="337">
        <v>1729.72</v>
      </c>
      <c r="M584" s="336"/>
      <c r="N584" s="338">
        <v>33729</v>
      </c>
      <c r="V584" s="326"/>
      <c r="W584" s="332"/>
      <c r="Z584" s="300" t="s">
        <v>525</v>
      </c>
      <c r="AB584" s="332"/>
      <c r="AD584" s="332"/>
      <c r="AE584" s="332"/>
      <c r="AG584" s="332"/>
    </row>
    <row r="585" spans="1:33" s="297" customFormat="1" ht="33.75" x14ac:dyDescent="0.2">
      <c r="A585" s="335"/>
      <c r="B585" s="334" t="s">
        <v>524</v>
      </c>
      <c r="C585" s="502" t="s">
        <v>522</v>
      </c>
      <c r="D585" s="502"/>
      <c r="E585" s="502"/>
      <c r="F585" s="336" t="s">
        <v>488</v>
      </c>
      <c r="G585" s="336" t="s">
        <v>523</v>
      </c>
      <c r="H585" s="336"/>
      <c r="I585" s="336" t="s">
        <v>523</v>
      </c>
      <c r="J585" s="337"/>
      <c r="K585" s="336"/>
      <c r="L585" s="337">
        <v>796.84</v>
      </c>
      <c r="M585" s="336"/>
      <c r="N585" s="338">
        <v>15538</v>
      </c>
      <c r="V585" s="326"/>
      <c r="W585" s="332"/>
      <c r="Z585" s="300" t="s">
        <v>522</v>
      </c>
      <c r="AB585" s="332"/>
      <c r="AD585" s="332"/>
      <c r="AE585" s="332"/>
      <c r="AG585" s="332"/>
    </row>
    <row r="586" spans="1:33" s="297" customFormat="1" ht="12" x14ac:dyDescent="0.2">
      <c r="A586" s="342"/>
      <c r="B586" s="343"/>
      <c r="C586" s="504" t="s">
        <v>521</v>
      </c>
      <c r="D586" s="504"/>
      <c r="E586" s="504"/>
      <c r="F586" s="329"/>
      <c r="G586" s="329"/>
      <c r="H586" s="329"/>
      <c r="I586" s="329"/>
      <c r="J586" s="330"/>
      <c r="K586" s="329"/>
      <c r="L586" s="330">
        <v>4754.3599999999997</v>
      </c>
      <c r="M586" s="339"/>
      <c r="N586" s="331">
        <v>89414</v>
      </c>
      <c r="V586" s="326"/>
      <c r="W586" s="332"/>
      <c r="AB586" s="332" t="s">
        <v>521</v>
      </c>
      <c r="AD586" s="332"/>
      <c r="AE586" s="332"/>
      <c r="AG586" s="332"/>
    </row>
    <row r="587" spans="1:33" s="297" customFormat="1" ht="1.5" customHeight="1" x14ac:dyDescent="0.2">
      <c r="A587" s="346"/>
      <c r="B587" s="343"/>
      <c r="C587" s="343"/>
      <c r="D587" s="343"/>
      <c r="E587" s="343"/>
      <c r="F587" s="346"/>
      <c r="G587" s="346"/>
      <c r="H587" s="346"/>
      <c r="I587" s="346"/>
      <c r="J587" s="347"/>
      <c r="K587" s="346"/>
      <c r="L587" s="347"/>
      <c r="M587" s="336"/>
      <c r="N587" s="347"/>
      <c r="V587" s="326"/>
      <c r="W587" s="332"/>
      <c r="AB587" s="332"/>
      <c r="AD587" s="332"/>
      <c r="AE587" s="332"/>
      <c r="AG587" s="332"/>
    </row>
    <row r="588" spans="1:33" s="297" customFormat="1" ht="12" x14ac:dyDescent="0.2">
      <c r="A588" s="348"/>
      <c r="B588" s="349"/>
      <c r="C588" s="504" t="s">
        <v>920</v>
      </c>
      <c r="D588" s="504"/>
      <c r="E588" s="504"/>
      <c r="F588" s="504"/>
      <c r="G588" s="504"/>
      <c r="H588" s="504"/>
      <c r="I588" s="504"/>
      <c r="J588" s="504"/>
      <c r="K588" s="504"/>
      <c r="L588" s="350"/>
      <c r="M588" s="351"/>
      <c r="N588" s="352"/>
      <c r="V588" s="326"/>
      <c r="W588" s="332"/>
      <c r="AB588" s="332"/>
      <c r="AD588" s="332"/>
      <c r="AE588" s="332" t="s">
        <v>920</v>
      </c>
      <c r="AG588" s="332"/>
    </row>
    <row r="589" spans="1:33" s="297" customFormat="1" ht="12" x14ac:dyDescent="0.2">
      <c r="A589" s="353"/>
      <c r="B589" s="334"/>
      <c r="C589" s="502" t="s">
        <v>519</v>
      </c>
      <c r="D589" s="502"/>
      <c r="E589" s="502"/>
      <c r="F589" s="502"/>
      <c r="G589" s="502"/>
      <c r="H589" s="502"/>
      <c r="I589" s="502"/>
      <c r="J589" s="502"/>
      <c r="K589" s="502"/>
      <c r="L589" s="354">
        <v>21963.47</v>
      </c>
      <c r="M589" s="355"/>
      <c r="N589" s="356">
        <v>381569</v>
      </c>
      <c r="V589" s="326"/>
      <c r="W589" s="332"/>
      <c r="AB589" s="332"/>
      <c r="AD589" s="332"/>
      <c r="AE589" s="332"/>
      <c r="AF589" s="300" t="s">
        <v>519</v>
      </c>
      <c r="AG589" s="332"/>
    </row>
    <row r="590" spans="1:33" s="297" customFormat="1" ht="12" x14ac:dyDescent="0.2">
      <c r="A590" s="353"/>
      <c r="B590" s="334"/>
      <c r="C590" s="502" t="s">
        <v>843</v>
      </c>
      <c r="D590" s="502"/>
      <c r="E590" s="502"/>
      <c r="F590" s="502"/>
      <c r="G590" s="502"/>
      <c r="H590" s="502"/>
      <c r="I590" s="502"/>
      <c r="J590" s="502"/>
      <c r="K590" s="502"/>
      <c r="L590" s="354"/>
      <c r="M590" s="355"/>
      <c r="N590" s="356"/>
      <c r="V590" s="326"/>
      <c r="W590" s="332"/>
      <c r="AB590" s="332"/>
      <c r="AD590" s="332"/>
      <c r="AE590" s="332"/>
      <c r="AF590" s="300" t="s">
        <v>843</v>
      </c>
      <c r="AG590" s="332"/>
    </row>
    <row r="591" spans="1:33" s="297" customFormat="1" ht="12" x14ac:dyDescent="0.2">
      <c r="A591" s="353"/>
      <c r="B591" s="334"/>
      <c r="C591" s="502" t="s">
        <v>518</v>
      </c>
      <c r="D591" s="502"/>
      <c r="E591" s="502"/>
      <c r="F591" s="502"/>
      <c r="G591" s="502"/>
      <c r="H591" s="502"/>
      <c r="I591" s="502"/>
      <c r="J591" s="502"/>
      <c r="K591" s="502"/>
      <c r="L591" s="354">
        <v>17932.669999999998</v>
      </c>
      <c r="M591" s="355"/>
      <c r="N591" s="356">
        <v>349686</v>
      </c>
      <c r="V591" s="326"/>
      <c r="W591" s="332"/>
      <c r="AB591" s="332"/>
      <c r="AD591" s="332"/>
      <c r="AE591" s="332"/>
      <c r="AF591" s="300" t="s">
        <v>518</v>
      </c>
      <c r="AG591" s="332"/>
    </row>
    <row r="592" spans="1:33" s="297" customFormat="1" ht="12" x14ac:dyDescent="0.2">
      <c r="A592" s="353"/>
      <c r="B592" s="334"/>
      <c r="C592" s="502" t="s">
        <v>517</v>
      </c>
      <c r="D592" s="502"/>
      <c r="E592" s="502"/>
      <c r="F592" s="502"/>
      <c r="G592" s="502"/>
      <c r="H592" s="502"/>
      <c r="I592" s="502"/>
      <c r="J592" s="502"/>
      <c r="K592" s="502"/>
      <c r="L592" s="354">
        <v>4030.8</v>
      </c>
      <c r="M592" s="355"/>
      <c r="N592" s="356">
        <v>31883</v>
      </c>
      <c r="V592" s="326"/>
      <c r="W592" s="332"/>
      <c r="AB592" s="332"/>
      <c r="AD592" s="332"/>
      <c r="AE592" s="332"/>
      <c r="AF592" s="300" t="s">
        <v>517</v>
      </c>
      <c r="AG592" s="332"/>
    </row>
    <row r="593" spans="1:36" s="297" customFormat="1" ht="12" x14ac:dyDescent="0.2">
      <c r="A593" s="353"/>
      <c r="B593" s="334"/>
      <c r="C593" s="502" t="s">
        <v>844</v>
      </c>
      <c r="D593" s="502"/>
      <c r="E593" s="502"/>
      <c r="F593" s="502"/>
      <c r="G593" s="502"/>
      <c r="H593" s="502"/>
      <c r="I593" s="502"/>
      <c r="J593" s="502"/>
      <c r="K593" s="502"/>
      <c r="L593" s="354">
        <v>586.86</v>
      </c>
      <c r="M593" s="355"/>
      <c r="N593" s="356">
        <v>11444</v>
      </c>
      <c r="V593" s="326"/>
      <c r="W593" s="332"/>
      <c r="AB593" s="332"/>
      <c r="AD593" s="332"/>
      <c r="AE593" s="332"/>
      <c r="AF593" s="300" t="s">
        <v>844</v>
      </c>
      <c r="AG593" s="332"/>
    </row>
    <row r="594" spans="1:36" s="297" customFormat="1" ht="12" x14ac:dyDescent="0.2">
      <c r="A594" s="353"/>
      <c r="B594" s="334"/>
      <c r="C594" s="502" t="s">
        <v>515</v>
      </c>
      <c r="D594" s="502"/>
      <c r="E594" s="502"/>
      <c r="F594" s="502"/>
      <c r="G594" s="502"/>
      <c r="H594" s="502"/>
      <c r="I594" s="502"/>
      <c r="J594" s="502"/>
      <c r="K594" s="502"/>
      <c r="L594" s="354">
        <v>46038.85</v>
      </c>
      <c r="M594" s="355"/>
      <c r="N594" s="356">
        <v>851037</v>
      </c>
      <c r="V594" s="326"/>
      <c r="W594" s="332"/>
      <c r="AB594" s="332"/>
      <c r="AD594" s="332"/>
      <c r="AE594" s="332"/>
      <c r="AF594" s="300" t="s">
        <v>515</v>
      </c>
      <c r="AG594" s="332"/>
    </row>
    <row r="595" spans="1:36" s="297" customFormat="1" ht="12" x14ac:dyDescent="0.2">
      <c r="A595" s="353"/>
      <c r="B595" s="334"/>
      <c r="C595" s="502" t="s">
        <v>843</v>
      </c>
      <c r="D595" s="502"/>
      <c r="E595" s="502"/>
      <c r="F595" s="502"/>
      <c r="G595" s="502"/>
      <c r="H595" s="502"/>
      <c r="I595" s="502"/>
      <c r="J595" s="502"/>
      <c r="K595" s="502"/>
      <c r="L595" s="354"/>
      <c r="M595" s="355"/>
      <c r="N595" s="356"/>
      <c r="V595" s="326"/>
      <c r="W595" s="332"/>
      <c r="AB595" s="332"/>
      <c r="AD595" s="332"/>
      <c r="AE595" s="332"/>
      <c r="AF595" s="300" t="s">
        <v>843</v>
      </c>
      <c r="AG595" s="332"/>
    </row>
    <row r="596" spans="1:36" s="297" customFormat="1" ht="12" x14ac:dyDescent="0.2">
      <c r="A596" s="353"/>
      <c r="B596" s="334"/>
      <c r="C596" s="502" t="s">
        <v>513</v>
      </c>
      <c r="D596" s="502"/>
      <c r="E596" s="502"/>
      <c r="F596" s="502"/>
      <c r="G596" s="502"/>
      <c r="H596" s="502"/>
      <c r="I596" s="502"/>
      <c r="J596" s="502"/>
      <c r="K596" s="502"/>
      <c r="L596" s="354">
        <v>17932.669999999998</v>
      </c>
      <c r="M596" s="355"/>
      <c r="N596" s="356">
        <v>349686</v>
      </c>
      <c r="V596" s="326"/>
      <c r="W596" s="332"/>
      <c r="AB596" s="332"/>
      <c r="AD596" s="332"/>
      <c r="AE596" s="332"/>
      <c r="AF596" s="300" t="s">
        <v>513</v>
      </c>
      <c r="AG596" s="332"/>
    </row>
    <row r="597" spans="1:36" s="297" customFormat="1" ht="12" x14ac:dyDescent="0.2">
      <c r="A597" s="353"/>
      <c r="B597" s="334"/>
      <c r="C597" s="502" t="s">
        <v>512</v>
      </c>
      <c r="D597" s="502"/>
      <c r="E597" s="502"/>
      <c r="F597" s="502"/>
      <c r="G597" s="502"/>
      <c r="H597" s="502"/>
      <c r="I597" s="502"/>
      <c r="J597" s="502"/>
      <c r="K597" s="502"/>
      <c r="L597" s="354">
        <v>4030.8</v>
      </c>
      <c r="M597" s="355"/>
      <c r="N597" s="356">
        <v>31883</v>
      </c>
      <c r="V597" s="326"/>
      <c r="W597" s="332"/>
      <c r="AB597" s="332"/>
      <c r="AD597" s="332"/>
      <c r="AE597" s="332"/>
      <c r="AF597" s="300" t="s">
        <v>512</v>
      </c>
      <c r="AG597" s="332"/>
    </row>
    <row r="598" spans="1:36" s="297" customFormat="1" ht="12" x14ac:dyDescent="0.2">
      <c r="A598" s="353"/>
      <c r="B598" s="334"/>
      <c r="C598" s="502" t="s">
        <v>845</v>
      </c>
      <c r="D598" s="502"/>
      <c r="E598" s="502"/>
      <c r="F598" s="502"/>
      <c r="G598" s="502"/>
      <c r="H598" s="502"/>
      <c r="I598" s="502"/>
      <c r="J598" s="502"/>
      <c r="K598" s="502"/>
      <c r="L598" s="354">
        <v>586.86</v>
      </c>
      <c r="M598" s="355"/>
      <c r="N598" s="356">
        <v>11444</v>
      </c>
      <c r="V598" s="326"/>
      <c r="W598" s="332"/>
      <c r="AB598" s="332"/>
      <c r="AD598" s="332"/>
      <c r="AE598" s="332"/>
      <c r="AF598" s="300" t="s">
        <v>845</v>
      </c>
      <c r="AG598" s="332"/>
    </row>
    <row r="599" spans="1:36" s="297" customFormat="1" ht="12" x14ac:dyDescent="0.2">
      <c r="A599" s="353"/>
      <c r="B599" s="334"/>
      <c r="C599" s="502" t="s">
        <v>510</v>
      </c>
      <c r="D599" s="502"/>
      <c r="E599" s="502"/>
      <c r="F599" s="502"/>
      <c r="G599" s="502"/>
      <c r="H599" s="502"/>
      <c r="I599" s="502"/>
      <c r="J599" s="502"/>
      <c r="K599" s="502"/>
      <c r="L599" s="354">
        <v>16482.38</v>
      </c>
      <c r="M599" s="355"/>
      <c r="N599" s="356">
        <v>321405</v>
      </c>
      <c r="V599" s="326"/>
      <c r="W599" s="332"/>
      <c r="AB599" s="332"/>
      <c r="AD599" s="332"/>
      <c r="AE599" s="332"/>
      <c r="AF599" s="300" t="s">
        <v>510</v>
      </c>
      <c r="AG599" s="332"/>
    </row>
    <row r="600" spans="1:36" s="297" customFormat="1" ht="12" x14ac:dyDescent="0.2">
      <c r="A600" s="353"/>
      <c r="B600" s="334"/>
      <c r="C600" s="502" t="s">
        <v>509</v>
      </c>
      <c r="D600" s="502"/>
      <c r="E600" s="502"/>
      <c r="F600" s="502"/>
      <c r="G600" s="502"/>
      <c r="H600" s="502"/>
      <c r="I600" s="502"/>
      <c r="J600" s="502"/>
      <c r="K600" s="502"/>
      <c r="L600" s="354">
        <v>7593</v>
      </c>
      <c r="M600" s="355"/>
      <c r="N600" s="356">
        <v>148063</v>
      </c>
      <c r="V600" s="326"/>
      <c r="W600" s="332"/>
      <c r="AB600" s="332"/>
      <c r="AD600" s="332"/>
      <c r="AE600" s="332"/>
      <c r="AF600" s="300" t="s">
        <v>509</v>
      </c>
      <c r="AG600" s="332"/>
    </row>
    <row r="601" spans="1:36" s="297" customFormat="1" ht="12" x14ac:dyDescent="0.2">
      <c r="A601" s="353"/>
      <c r="B601" s="334"/>
      <c r="C601" s="502" t="s">
        <v>507</v>
      </c>
      <c r="D601" s="502"/>
      <c r="E601" s="502"/>
      <c r="F601" s="502"/>
      <c r="G601" s="502"/>
      <c r="H601" s="502"/>
      <c r="I601" s="502"/>
      <c r="J601" s="502"/>
      <c r="K601" s="502"/>
      <c r="L601" s="354">
        <v>18519.53</v>
      </c>
      <c r="M601" s="355"/>
      <c r="N601" s="356">
        <v>361130</v>
      </c>
      <c r="V601" s="326"/>
      <c r="W601" s="332"/>
      <c r="AB601" s="332"/>
      <c r="AD601" s="332"/>
      <c r="AE601" s="332"/>
      <c r="AF601" s="300" t="s">
        <v>507</v>
      </c>
      <c r="AG601" s="332"/>
    </row>
    <row r="602" spans="1:36" s="297" customFormat="1" ht="12" x14ac:dyDescent="0.2">
      <c r="A602" s="353"/>
      <c r="B602" s="334"/>
      <c r="C602" s="502" t="s">
        <v>506</v>
      </c>
      <c r="D602" s="502"/>
      <c r="E602" s="502"/>
      <c r="F602" s="502"/>
      <c r="G602" s="502"/>
      <c r="H602" s="502"/>
      <c r="I602" s="502"/>
      <c r="J602" s="502"/>
      <c r="K602" s="502"/>
      <c r="L602" s="354">
        <v>16482.38</v>
      </c>
      <c r="M602" s="355"/>
      <c r="N602" s="356">
        <v>321405</v>
      </c>
      <c r="V602" s="326"/>
      <c r="W602" s="332"/>
      <c r="AB602" s="332"/>
      <c r="AD602" s="332"/>
      <c r="AE602" s="332"/>
      <c r="AF602" s="300" t="s">
        <v>506</v>
      </c>
      <c r="AG602" s="332"/>
    </row>
    <row r="603" spans="1:36" s="297" customFormat="1" ht="12" x14ac:dyDescent="0.2">
      <c r="A603" s="353"/>
      <c r="B603" s="334"/>
      <c r="C603" s="502" t="s">
        <v>505</v>
      </c>
      <c r="D603" s="502"/>
      <c r="E603" s="502"/>
      <c r="F603" s="502"/>
      <c r="G603" s="502"/>
      <c r="H603" s="502"/>
      <c r="I603" s="502"/>
      <c r="J603" s="502"/>
      <c r="K603" s="502"/>
      <c r="L603" s="354">
        <v>7593</v>
      </c>
      <c r="M603" s="355"/>
      <c r="N603" s="356">
        <v>148063</v>
      </c>
      <c r="V603" s="326"/>
      <c r="W603" s="332"/>
      <c r="AB603" s="332"/>
      <c r="AD603" s="332"/>
      <c r="AE603" s="332"/>
      <c r="AF603" s="300" t="s">
        <v>505</v>
      </c>
      <c r="AG603" s="332"/>
    </row>
    <row r="604" spans="1:36" s="297" customFormat="1" ht="12" x14ac:dyDescent="0.2">
      <c r="A604" s="353"/>
      <c r="B604" s="347"/>
      <c r="C604" s="503" t="s">
        <v>921</v>
      </c>
      <c r="D604" s="503"/>
      <c r="E604" s="503"/>
      <c r="F604" s="503"/>
      <c r="G604" s="503"/>
      <c r="H604" s="503"/>
      <c r="I604" s="503"/>
      <c r="J604" s="503"/>
      <c r="K604" s="503"/>
      <c r="L604" s="357">
        <v>46038.85</v>
      </c>
      <c r="M604" s="358"/>
      <c r="N604" s="359">
        <v>851037</v>
      </c>
      <c r="V604" s="326"/>
      <c r="W604" s="332"/>
      <c r="AB604" s="332"/>
      <c r="AD604" s="332"/>
      <c r="AE604" s="332"/>
      <c r="AG604" s="332" t="s">
        <v>921</v>
      </c>
    </row>
    <row r="605" spans="1:36" s="297" customFormat="1" ht="2.25" customHeight="1" x14ac:dyDescent="0.2">
      <c r="B605" s="303"/>
      <c r="C605" s="303"/>
      <c r="D605" s="303"/>
      <c r="E605" s="303"/>
      <c r="F605" s="303"/>
      <c r="G605" s="303"/>
      <c r="H605" s="303"/>
      <c r="I605" s="303"/>
      <c r="J605" s="303"/>
      <c r="K605" s="303"/>
      <c r="L605" s="364"/>
      <c r="M605" s="365"/>
      <c r="N605" s="366"/>
    </row>
    <row r="606" spans="1:36" s="297" customFormat="1" x14ac:dyDescent="0.2">
      <c r="A606" s="348"/>
      <c r="B606" s="349"/>
      <c r="C606" s="504" t="s">
        <v>520</v>
      </c>
      <c r="D606" s="504"/>
      <c r="E606" s="504"/>
      <c r="F606" s="504"/>
      <c r="G606" s="504"/>
      <c r="H606" s="504"/>
      <c r="I606" s="504"/>
      <c r="J606" s="504"/>
      <c r="K606" s="504"/>
      <c r="L606" s="350"/>
      <c r="M606" s="367"/>
      <c r="N606" s="352"/>
      <c r="AI606" s="332" t="s">
        <v>520</v>
      </c>
    </row>
    <row r="607" spans="1:36" s="297" customFormat="1" x14ac:dyDescent="0.2">
      <c r="A607" s="353"/>
      <c r="B607" s="334"/>
      <c r="C607" s="502" t="s">
        <v>519</v>
      </c>
      <c r="D607" s="502"/>
      <c r="E607" s="502"/>
      <c r="F607" s="502"/>
      <c r="G607" s="502"/>
      <c r="H607" s="502"/>
      <c r="I607" s="502"/>
      <c r="J607" s="502"/>
      <c r="K607" s="502"/>
      <c r="L607" s="354">
        <v>1372492.13</v>
      </c>
      <c r="M607" s="368"/>
      <c r="N607" s="356">
        <v>8371624</v>
      </c>
      <c r="AI607" s="332"/>
      <c r="AJ607" s="300" t="s">
        <v>519</v>
      </c>
    </row>
    <row r="608" spans="1:36" s="297" customFormat="1" x14ac:dyDescent="0.2">
      <c r="A608" s="353"/>
      <c r="B608" s="334"/>
      <c r="C608" s="502" t="s">
        <v>843</v>
      </c>
      <c r="D608" s="502"/>
      <c r="E608" s="502"/>
      <c r="F608" s="502"/>
      <c r="G608" s="502"/>
      <c r="H608" s="502"/>
      <c r="I608" s="502"/>
      <c r="J608" s="502"/>
      <c r="K608" s="502"/>
      <c r="L608" s="354"/>
      <c r="M608" s="368"/>
      <c r="N608" s="356"/>
      <c r="AI608" s="332"/>
      <c r="AJ608" s="300" t="s">
        <v>843</v>
      </c>
    </row>
    <row r="609" spans="1:36" s="297" customFormat="1" x14ac:dyDescent="0.2">
      <c r="A609" s="353"/>
      <c r="B609" s="334"/>
      <c r="C609" s="502" t="s">
        <v>518</v>
      </c>
      <c r="D609" s="502"/>
      <c r="E609" s="502"/>
      <c r="F609" s="502"/>
      <c r="G609" s="502"/>
      <c r="H609" s="502"/>
      <c r="I609" s="502"/>
      <c r="J609" s="502"/>
      <c r="K609" s="502"/>
      <c r="L609" s="354">
        <v>47144.28</v>
      </c>
      <c r="M609" s="368"/>
      <c r="N609" s="356">
        <v>919312</v>
      </c>
      <c r="AI609" s="332"/>
      <c r="AJ609" s="300" t="s">
        <v>518</v>
      </c>
    </row>
    <row r="610" spans="1:36" s="297" customFormat="1" x14ac:dyDescent="0.2">
      <c r="A610" s="353"/>
      <c r="B610" s="334"/>
      <c r="C610" s="502" t="s">
        <v>517</v>
      </c>
      <c r="D610" s="502"/>
      <c r="E610" s="502"/>
      <c r="F610" s="502"/>
      <c r="G610" s="502"/>
      <c r="H610" s="502"/>
      <c r="I610" s="502"/>
      <c r="J610" s="502"/>
      <c r="K610" s="502"/>
      <c r="L610" s="354">
        <v>84373.34</v>
      </c>
      <c r="M610" s="368"/>
      <c r="N610" s="356">
        <v>664180</v>
      </c>
      <c r="AI610" s="332"/>
      <c r="AJ610" s="300" t="s">
        <v>517</v>
      </c>
    </row>
    <row r="611" spans="1:36" s="297" customFormat="1" x14ac:dyDescent="0.2">
      <c r="A611" s="353"/>
      <c r="B611" s="334"/>
      <c r="C611" s="502" t="s">
        <v>844</v>
      </c>
      <c r="D611" s="502"/>
      <c r="E611" s="502"/>
      <c r="F611" s="502"/>
      <c r="G611" s="502"/>
      <c r="H611" s="502"/>
      <c r="I611" s="502"/>
      <c r="J611" s="502"/>
      <c r="K611" s="502"/>
      <c r="L611" s="354">
        <v>9635.4</v>
      </c>
      <c r="M611" s="368"/>
      <c r="N611" s="356">
        <v>187890</v>
      </c>
      <c r="AI611" s="332"/>
      <c r="AJ611" s="300" t="s">
        <v>844</v>
      </c>
    </row>
    <row r="612" spans="1:36" s="297" customFormat="1" x14ac:dyDescent="0.2">
      <c r="A612" s="353"/>
      <c r="B612" s="334"/>
      <c r="C612" s="502" t="s">
        <v>516</v>
      </c>
      <c r="D612" s="502"/>
      <c r="E612" s="502"/>
      <c r="F612" s="502"/>
      <c r="G612" s="502"/>
      <c r="H612" s="502"/>
      <c r="I612" s="502"/>
      <c r="J612" s="502"/>
      <c r="K612" s="502"/>
      <c r="L612" s="354">
        <v>1240974.51</v>
      </c>
      <c r="M612" s="368"/>
      <c r="N612" s="356">
        <v>6788132</v>
      </c>
      <c r="AI612" s="332"/>
      <c r="AJ612" s="300" t="s">
        <v>516</v>
      </c>
    </row>
    <row r="613" spans="1:36" s="297" customFormat="1" x14ac:dyDescent="0.2">
      <c r="A613" s="353"/>
      <c r="B613" s="334"/>
      <c r="C613" s="502" t="s">
        <v>515</v>
      </c>
      <c r="D613" s="502"/>
      <c r="E613" s="502"/>
      <c r="F613" s="502"/>
      <c r="G613" s="502"/>
      <c r="H613" s="502"/>
      <c r="I613" s="502"/>
      <c r="J613" s="502"/>
      <c r="K613" s="502"/>
      <c r="L613" s="354">
        <v>1454583.28</v>
      </c>
      <c r="M613" s="368"/>
      <c r="N613" s="356">
        <v>9995796</v>
      </c>
      <c r="AI613" s="332"/>
      <c r="AJ613" s="300" t="s">
        <v>515</v>
      </c>
    </row>
    <row r="614" spans="1:36" s="297" customFormat="1" x14ac:dyDescent="0.2">
      <c r="A614" s="353"/>
      <c r="B614" s="334"/>
      <c r="C614" s="502" t="s">
        <v>843</v>
      </c>
      <c r="D614" s="502"/>
      <c r="E614" s="502"/>
      <c r="F614" s="502"/>
      <c r="G614" s="502"/>
      <c r="H614" s="502"/>
      <c r="I614" s="502"/>
      <c r="J614" s="502"/>
      <c r="K614" s="502"/>
      <c r="L614" s="354"/>
      <c r="M614" s="368"/>
      <c r="N614" s="356"/>
      <c r="AI614" s="332"/>
      <c r="AJ614" s="300" t="s">
        <v>843</v>
      </c>
    </row>
    <row r="615" spans="1:36" s="297" customFormat="1" x14ac:dyDescent="0.2">
      <c r="A615" s="353"/>
      <c r="B615" s="334"/>
      <c r="C615" s="502" t="s">
        <v>513</v>
      </c>
      <c r="D615" s="502"/>
      <c r="E615" s="502"/>
      <c r="F615" s="502"/>
      <c r="G615" s="502"/>
      <c r="H615" s="502"/>
      <c r="I615" s="502"/>
      <c r="J615" s="502"/>
      <c r="K615" s="502"/>
      <c r="L615" s="354">
        <v>46436.82</v>
      </c>
      <c r="M615" s="368"/>
      <c r="N615" s="356">
        <v>905516</v>
      </c>
      <c r="AI615" s="332"/>
      <c r="AJ615" s="300" t="s">
        <v>513</v>
      </c>
    </row>
    <row r="616" spans="1:36" s="297" customFormat="1" x14ac:dyDescent="0.2">
      <c r="A616" s="353"/>
      <c r="B616" s="334"/>
      <c r="C616" s="502" t="s">
        <v>512</v>
      </c>
      <c r="D616" s="502"/>
      <c r="E616" s="502"/>
      <c r="F616" s="502"/>
      <c r="G616" s="502"/>
      <c r="H616" s="502"/>
      <c r="I616" s="502"/>
      <c r="J616" s="502"/>
      <c r="K616" s="502"/>
      <c r="L616" s="354">
        <v>82575.09</v>
      </c>
      <c r="M616" s="368"/>
      <c r="N616" s="356">
        <v>650026</v>
      </c>
      <c r="AI616" s="332"/>
      <c r="AJ616" s="300" t="s">
        <v>512</v>
      </c>
    </row>
    <row r="617" spans="1:36" s="297" customFormat="1" x14ac:dyDescent="0.2">
      <c r="A617" s="353"/>
      <c r="B617" s="334"/>
      <c r="C617" s="502" t="s">
        <v>845</v>
      </c>
      <c r="D617" s="502"/>
      <c r="E617" s="502"/>
      <c r="F617" s="502"/>
      <c r="G617" s="502"/>
      <c r="H617" s="502"/>
      <c r="I617" s="502"/>
      <c r="J617" s="502"/>
      <c r="K617" s="502"/>
      <c r="L617" s="354">
        <v>9456.94</v>
      </c>
      <c r="M617" s="368"/>
      <c r="N617" s="356">
        <v>184410</v>
      </c>
      <c r="AI617" s="332"/>
      <c r="AJ617" s="300" t="s">
        <v>845</v>
      </c>
    </row>
    <row r="618" spans="1:36" s="297" customFormat="1" x14ac:dyDescent="0.2">
      <c r="A618" s="353"/>
      <c r="B618" s="334"/>
      <c r="C618" s="502" t="s">
        <v>511</v>
      </c>
      <c r="D618" s="502"/>
      <c r="E618" s="502"/>
      <c r="F618" s="502"/>
      <c r="G618" s="502"/>
      <c r="H618" s="502"/>
      <c r="I618" s="502"/>
      <c r="J618" s="502"/>
      <c r="K618" s="502"/>
      <c r="L618" s="354">
        <v>1240797.05</v>
      </c>
      <c r="M618" s="368"/>
      <c r="N618" s="356">
        <v>6787161</v>
      </c>
      <c r="AI618" s="332"/>
      <c r="AJ618" s="300" t="s">
        <v>511</v>
      </c>
    </row>
    <row r="619" spans="1:36" s="297" customFormat="1" x14ac:dyDescent="0.2">
      <c r="A619" s="353"/>
      <c r="B619" s="334"/>
      <c r="C619" s="502" t="s">
        <v>510</v>
      </c>
      <c r="D619" s="502"/>
      <c r="E619" s="502"/>
      <c r="F619" s="502"/>
      <c r="G619" s="502"/>
      <c r="H619" s="502"/>
      <c r="I619" s="502"/>
      <c r="J619" s="502"/>
      <c r="K619" s="502"/>
      <c r="L619" s="354">
        <v>54886.82</v>
      </c>
      <c r="M619" s="368"/>
      <c r="N619" s="356">
        <v>1070289</v>
      </c>
      <c r="AI619" s="332"/>
      <c r="AJ619" s="300" t="s">
        <v>510</v>
      </c>
    </row>
    <row r="620" spans="1:36" s="297" customFormat="1" x14ac:dyDescent="0.2">
      <c r="A620" s="353"/>
      <c r="B620" s="334"/>
      <c r="C620" s="502" t="s">
        <v>509</v>
      </c>
      <c r="D620" s="502"/>
      <c r="E620" s="502"/>
      <c r="F620" s="502"/>
      <c r="G620" s="502"/>
      <c r="H620" s="502"/>
      <c r="I620" s="502"/>
      <c r="J620" s="502"/>
      <c r="K620" s="502"/>
      <c r="L620" s="354">
        <v>29887.5</v>
      </c>
      <c r="M620" s="368"/>
      <c r="N620" s="356">
        <v>582804</v>
      </c>
      <c r="AI620" s="332"/>
      <c r="AJ620" s="300" t="s">
        <v>509</v>
      </c>
    </row>
    <row r="621" spans="1:36" s="297" customFormat="1" x14ac:dyDescent="0.2">
      <c r="A621" s="353"/>
      <c r="B621" s="334"/>
      <c r="C621" s="502" t="s">
        <v>514</v>
      </c>
      <c r="D621" s="502"/>
      <c r="E621" s="502"/>
      <c r="F621" s="502"/>
      <c r="G621" s="502"/>
      <c r="H621" s="502"/>
      <c r="I621" s="502"/>
      <c r="J621" s="502"/>
      <c r="K621" s="502"/>
      <c r="L621" s="354">
        <v>3993.37</v>
      </c>
      <c r="M621" s="368"/>
      <c r="N621" s="356">
        <v>54471</v>
      </c>
      <c r="AI621" s="332"/>
      <c r="AJ621" s="300" t="s">
        <v>514</v>
      </c>
    </row>
    <row r="622" spans="1:36" s="297" customFormat="1" x14ac:dyDescent="0.2">
      <c r="A622" s="353"/>
      <c r="B622" s="334"/>
      <c r="C622" s="502" t="s">
        <v>843</v>
      </c>
      <c r="D622" s="502"/>
      <c r="E622" s="502"/>
      <c r="F622" s="502"/>
      <c r="G622" s="502"/>
      <c r="H622" s="502"/>
      <c r="I622" s="502"/>
      <c r="J622" s="502"/>
      <c r="K622" s="502"/>
      <c r="L622" s="354"/>
      <c r="M622" s="368"/>
      <c r="N622" s="356"/>
      <c r="AI622" s="332"/>
      <c r="AJ622" s="300" t="s">
        <v>843</v>
      </c>
    </row>
    <row r="623" spans="1:36" s="297" customFormat="1" x14ac:dyDescent="0.2">
      <c r="A623" s="353"/>
      <c r="B623" s="334"/>
      <c r="C623" s="502" t="s">
        <v>513</v>
      </c>
      <c r="D623" s="502"/>
      <c r="E623" s="502"/>
      <c r="F623" s="502"/>
      <c r="G623" s="502"/>
      <c r="H623" s="502"/>
      <c r="I623" s="502"/>
      <c r="J623" s="502"/>
      <c r="K623" s="502"/>
      <c r="L623" s="354">
        <v>707.46</v>
      </c>
      <c r="M623" s="368"/>
      <c r="N623" s="356">
        <v>13796</v>
      </c>
      <c r="AI623" s="332"/>
      <c r="AJ623" s="300" t="s">
        <v>513</v>
      </c>
    </row>
    <row r="624" spans="1:36" s="297" customFormat="1" x14ac:dyDescent="0.2">
      <c r="A624" s="353"/>
      <c r="B624" s="334"/>
      <c r="C624" s="502" t="s">
        <v>512</v>
      </c>
      <c r="D624" s="502"/>
      <c r="E624" s="502"/>
      <c r="F624" s="502"/>
      <c r="G624" s="502"/>
      <c r="H624" s="502"/>
      <c r="I624" s="502"/>
      <c r="J624" s="502"/>
      <c r="K624" s="502"/>
      <c r="L624" s="354">
        <v>1798.25</v>
      </c>
      <c r="M624" s="368"/>
      <c r="N624" s="356">
        <v>14154</v>
      </c>
      <c r="AI624" s="332"/>
      <c r="AJ624" s="300" t="s">
        <v>512</v>
      </c>
    </row>
    <row r="625" spans="1:37" s="297" customFormat="1" x14ac:dyDescent="0.2">
      <c r="A625" s="353"/>
      <c r="B625" s="334"/>
      <c r="C625" s="502" t="s">
        <v>845</v>
      </c>
      <c r="D625" s="502"/>
      <c r="E625" s="502"/>
      <c r="F625" s="502"/>
      <c r="G625" s="502"/>
      <c r="H625" s="502"/>
      <c r="I625" s="502"/>
      <c r="J625" s="502"/>
      <c r="K625" s="502"/>
      <c r="L625" s="354">
        <v>178.46</v>
      </c>
      <c r="M625" s="368"/>
      <c r="N625" s="356">
        <v>3480</v>
      </c>
      <c r="AI625" s="332"/>
      <c r="AJ625" s="300" t="s">
        <v>845</v>
      </c>
    </row>
    <row r="626" spans="1:37" s="297" customFormat="1" x14ac:dyDescent="0.2">
      <c r="A626" s="353"/>
      <c r="B626" s="334"/>
      <c r="C626" s="502" t="s">
        <v>511</v>
      </c>
      <c r="D626" s="502"/>
      <c r="E626" s="502"/>
      <c r="F626" s="502"/>
      <c r="G626" s="502"/>
      <c r="H626" s="502"/>
      <c r="I626" s="502"/>
      <c r="J626" s="502"/>
      <c r="K626" s="502"/>
      <c r="L626" s="354">
        <v>177.46</v>
      </c>
      <c r="M626" s="368"/>
      <c r="N626" s="356">
        <v>971</v>
      </c>
      <c r="AI626" s="332"/>
      <c r="AJ626" s="300" t="s">
        <v>511</v>
      </c>
    </row>
    <row r="627" spans="1:37" s="297" customFormat="1" x14ac:dyDescent="0.2">
      <c r="A627" s="353"/>
      <c r="B627" s="334"/>
      <c r="C627" s="502" t="s">
        <v>510</v>
      </c>
      <c r="D627" s="502"/>
      <c r="E627" s="502"/>
      <c r="F627" s="502"/>
      <c r="G627" s="502"/>
      <c r="H627" s="502"/>
      <c r="I627" s="502"/>
      <c r="J627" s="502"/>
      <c r="K627" s="502"/>
      <c r="L627" s="354">
        <v>858.78</v>
      </c>
      <c r="M627" s="368"/>
      <c r="N627" s="356">
        <v>16747</v>
      </c>
      <c r="AI627" s="332"/>
      <c r="AJ627" s="300" t="s">
        <v>510</v>
      </c>
    </row>
    <row r="628" spans="1:37" s="297" customFormat="1" x14ac:dyDescent="0.2">
      <c r="A628" s="353"/>
      <c r="B628" s="334"/>
      <c r="C628" s="502" t="s">
        <v>509</v>
      </c>
      <c r="D628" s="502"/>
      <c r="E628" s="502"/>
      <c r="F628" s="502"/>
      <c r="G628" s="502"/>
      <c r="H628" s="502"/>
      <c r="I628" s="502"/>
      <c r="J628" s="502"/>
      <c r="K628" s="502"/>
      <c r="L628" s="354">
        <v>451.42</v>
      </c>
      <c r="M628" s="368"/>
      <c r="N628" s="356">
        <v>8803</v>
      </c>
      <c r="AI628" s="332"/>
      <c r="AJ628" s="300" t="s">
        <v>509</v>
      </c>
    </row>
    <row r="629" spans="1:37" s="297" customFormat="1" x14ac:dyDescent="0.2">
      <c r="A629" s="353"/>
      <c r="B629" s="334"/>
      <c r="C629" s="502" t="s">
        <v>508</v>
      </c>
      <c r="D629" s="502"/>
      <c r="E629" s="502"/>
      <c r="F629" s="502"/>
      <c r="G629" s="502"/>
      <c r="H629" s="502"/>
      <c r="I629" s="502"/>
      <c r="J629" s="502"/>
      <c r="K629" s="502"/>
      <c r="L629" s="354">
        <v>7812.43</v>
      </c>
      <c r="M629" s="368"/>
      <c r="N629" s="356">
        <v>42734</v>
      </c>
      <c r="AI629" s="332"/>
      <c r="AJ629" s="300" t="s">
        <v>508</v>
      </c>
    </row>
    <row r="630" spans="1:37" s="297" customFormat="1" x14ac:dyDescent="0.2">
      <c r="A630" s="353"/>
      <c r="B630" s="347"/>
      <c r="C630" s="503" t="s">
        <v>501</v>
      </c>
      <c r="D630" s="503"/>
      <c r="E630" s="503"/>
      <c r="F630" s="503"/>
      <c r="G630" s="503"/>
      <c r="H630" s="503"/>
      <c r="I630" s="503"/>
      <c r="J630" s="503"/>
      <c r="K630" s="503"/>
      <c r="L630" s="357">
        <v>1466389.08</v>
      </c>
      <c r="M630" s="369"/>
      <c r="N630" s="359">
        <v>10093001</v>
      </c>
      <c r="AI630" s="332"/>
      <c r="AK630" s="332" t="s">
        <v>501</v>
      </c>
    </row>
    <row r="631" spans="1:37" s="297" customFormat="1" x14ac:dyDescent="0.2">
      <c r="A631" s="353"/>
      <c r="B631" s="334"/>
      <c r="C631" s="502" t="s">
        <v>507</v>
      </c>
      <c r="D631" s="502"/>
      <c r="E631" s="502"/>
      <c r="F631" s="502"/>
      <c r="G631" s="502"/>
      <c r="H631" s="502"/>
      <c r="I631" s="502"/>
      <c r="J631" s="502"/>
      <c r="K631" s="502"/>
      <c r="L631" s="354">
        <v>56779.68</v>
      </c>
      <c r="M631" s="368"/>
      <c r="N631" s="356">
        <v>1107202</v>
      </c>
      <c r="AI631" s="332"/>
      <c r="AJ631" s="300" t="s">
        <v>507</v>
      </c>
      <c r="AK631" s="332"/>
    </row>
    <row r="632" spans="1:37" s="297" customFormat="1" x14ac:dyDescent="0.2">
      <c r="A632" s="353"/>
      <c r="B632" s="334"/>
      <c r="C632" s="502" t="s">
        <v>506</v>
      </c>
      <c r="D632" s="502"/>
      <c r="E632" s="502"/>
      <c r="F632" s="502"/>
      <c r="G632" s="502"/>
      <c r="H632" s="502"/>
      <c r="I632" s="502"/>
      <c r="J632" s="502"/>
      <c r="K632" s="502"/>
      <c r="L632" s="354">
        <v>55745.599999999999</v>
      </c>
      <c r="M632" s="368"/>
      <c r="N632" s="356">
        <v>1087036</v>
      </c>
      <c r="AI632" s="332"/>
      <c r="AJ632" s="300" t="s">
        <v>506</v>
      </c>
      <c r="AK632" s="332"/>
    </row>
    <row r="633" spans="1:37" s="297" customFormat="1" x14ac:dyDescent="0.2">
      <c r="A633" s="353"/>
      <c r="B633" s="334"/>
      <c r="C633" s="502" t="s">
        <v>505</v>
      </c>
      <c r="D633" s="502"/>
      <c r="E633" s="502"/>
      <c r="F633" s="502"/>
      <c r="G633" s="502"/>
      <c r="H633" s="502"/>
      <c r="I633" s="502"/>
      <c r="J633" s="502"/>
      <c r="K633" s="502"/>
      <c r="L633" s="354">
        <v>30338.92</v>
      </c>
      <c r="M633" s="368"/>
      <c r="N633" s="356">
        <v>591607</v>
      </c>
      <c r="AI633" s="332"/>
      <c r="AJ633" s="300" t="s">
        <v>505</v>
      </c>
      <c r="AK633" s="332"/>
    </row>
    <row r="634" spans="1:37" s="297" customFormat="1" x14ac:dyDescent="0.2">
      <c r="A634" s="353"/>
      <c r="B634" s="334"/>
      <c r="C634" s="502" t="s">
        <v>922</v>
      </c>
      <c r="D634" s="502"/>
      <c r="E634" s="502"/>
      <c r="F634" s="502"/>
      <c r="G634" s="502"/>
      <c r="H634" s="502"/>
      <c r="I634" s="502"/>
      <c r="J634" s="502"/>
      <c r="K634" s="502"/>
      <c r="L634" s="354">
        <v>185344.81</v>
      </c>
      <c r="M634" s="368"/>
      <c r="N634" s="356">
        <v>185345</v>
      </c>
      <c r="AI634" s="332"/>
      <c r="AJ634" s="300" t="s">
        <v>922</v>
      </c>
      <c r="AK634" s="332"/>
    </row>
    <row r="635" spans="1:37" s="297" customFormat="1" x14ac:dyDescent="0.2">
      <c r="A635" s="353"/>
      <c r="B635" s="334"/>
      <c r="C635" s="502" t="s">
        <v>504</v>
      </c>
      <c r="D635" s="502"/>
      <c r="E635" s="502"/>
      <c r="F635" s="502"/>
      <c r="G635" s="502"/>
      <c r="H635" s="502"/>
      <c r="I635" s="502"/>
      <c r="J635" s="502"/>
      <c r="K635" s="502"/>
      <c r="L635" s="354">
        <v>238772.86</v>
      </c>
      <c r="M635" s="368"/>
      <c r="N635" s="356">
        <v>238773</v>
      </c>
      <c r="AI635" s="332"/>
      <c r="AJ635" s="300" t="s">
        <v>504</v>
      </c>
      <c r="AK635" s="332"/>
    </row>
    <row r="636" spans="1:37" s="297" customFormat="1" x14ac:dyDescent="0.2">
      <c r="A636" s="353"/>
      <c r="B636" s="334"/>
      <c r="C636" s="502" t="s">
        <v>503</v>
      </c>
      <c r="D636" s="502"/>
      <c r="E636" s="502"/>
      <c r="F636" s="502"/>
      <c r="G636" s="502"/>
      <c r="H636" s="502"/>
      <c r="I636" s="502"/>
      <c r="J636" s="502"/>
      <c r="K636" s="502"/>
      <c r="L636" s="354">
        <v>533737.25</v>
      </c>
      <c r="M636" s="368"/>
      <c r="N636" s="356">
        <v>533737</v>
      </c>
      <c r="AI636" s="332"/>
      <c r="AJ636" s="300" t="s">
        <v>503</v>
      </c>
      <c r="AK636" s="332"/>
    </row>
    <row r="637" spans="1:37" s="297" customFormat="1" x14ac:dyDescent="0.2">
      <c r="A637" s="353"/>
      <c r="B637" s="334"/>
      <c r="C637" s="502" t="s">
        <v>502</v>
      </c>
      <c r="D637" s="502"/>
      <c r="E637" s="502"/>
      <c r="F637" s="502"/>
      <c r="G637" s="502"/>
      <c r="H637" s="502"/>
      <c r="I637" s="502"/>
      <c r="J637" s="502"/>
      <c r="K637" s="502"/>
      <c r="L637" s="354">
        <v>38797.07</v>
      </c>
      <c r="M637" s="368"/>
      <c r="N637" s="356">
        <v>38797</v>
      </c>
      <c r="AI637" s="332"/>
      <c r="AJ637" s="300" t="s">
        <v>502</v>
      </c>
      <c r="AK637" s="332"/>
    </row>
    <row r="638" spans="1:37" s="297" customFormat="1" x14ac:dyDescent="0.2">
      <c r="A638" s="353"/>
      <c r="B638" s="347"/>
      <c r="C638" s="503" t="s">
        <v>501</v>
      </c>
      <c r="D638" s="503"/>
      <c r="E638" s="503"/>
      <c r="F638" s="503"/>
      <c r="G638" s="503"/>
      <c r="H638" s="503"/>
      <c r="I638" s="503"/>
      <c r="J638" s="503"/>
      <c r="K638" s="503"/>
      <c r="L638" s="357">
        <v>2463041.0699999998</v>
      </c>
      <c r="M638" s="369"/>
      <c r="N638" s="370">
        <v>11089653</v>
      </c>
      <c r="AI638" s="332"/>
      <c r="AK638" s="332" t="s">
        <v>501</v>
      </c>
    </row>
    <row r="639" spans="1:37" s="297" customFormat="1" x14ac:dyDescent="0.2">
      <c r="A639" s="353"/>
      <c r="B639" s="334"/>
      <c r="C639" s="502" t="s">
        <v>500</v>
      </c>
      <c r="D639" s="502"/>
      <c r="E639" s="502"/>
      <c r="F639" s="502"/>
      <c r="G639" s="502"/>
      <c r="H639" s="502"/>
      <c r="I639" s="502"/>
      <c r="J639" s="502"/>
      <c r="K639" s="502"/>
      <c r="L639" s="354">
        <v>49260.82</v>
      </c>
      <c r="M639" s="368"/>
      <c r="N639" s="356">
        <v>221793</v>
      </c>
      <c r="AI639" s="332"/>
      <c r="AJ639" s="300" t="s">
        <v>500</v>
      </c>
      <c r="AK639" s="332"/>
    </row>
    <row r="640" spans="1:37" s="297" customFormat="1" x14ac:dyDescent="0.2">
      <c r="A640" s="353"/>
      <c r="B640" s="347"/>
      <c r="C640" s="503" t="s">
        <v>499</v>
      </c>
      <c r="D640" s="503"/>
      <c r="E640" s="503"/>
      <c r="F640" s="503"/>
      <c r="G640" s="503"/>
      <c r="H640" s="503"/>
      <c r="I640" s="503"/>
      <c r="J640" s="503"/>
      <c r="K640" s="503"/>
      <c r="L640" s="357">
        <v>2512301.89</v>
      </c>
      <c r="M640" s="369"/>
      <c r="N640" s="370">
        <v>11311446</v>
      </c>
      <c r="AI640" s="332"/>
      <c r="AK640" s="332" t="s">
        <v>499</v>
      </c>
    </row>
    <row r="641" spans="1:39" x14ac:dyDescent="0.2">
      <c r="A641" s="353"/>
      <c r="B641" s="347"/>
      <c r="C641" s="502" t="s">
        <v>923</v>
      </c>
      <c r="D641" s="502"/>
      <c r="E641" s="502"/>
      <c r="F641" s="502"/>
      <c r="G641" s="502"/>
      <c r="H641" s="502"/>
      <c r="I641" s="502"/>
      <c r="J641" s="502"/>
      <c r="K641" s="502"/>
      <c r="L641" s="354">
        <v>31542.25</v>
      </c>
      <c r="M641" s="368"/>
      <c r="N641" s="371">
        <v>142016.56</v>
      </c>
      <c r="P641" s="297"/>
      <c r="Q641" s="297"/>
      <c r="R641" s="297"/>
      <c r="S641" s="297"/>
      <c r="T641" s="297"/>
      <c r="U641" s="297"/>
      <c r="V641" s="297"/>
      <c r="W641" s="297"/>
      <c r="X641" s="297"/>
      <c r="Y641" s="297"/>
      <c r="Z641" s="297"/>
      <c r="AA641" s="297"/>
      <c r="AB641" s="297"/>
      <c r="AC641" s="297"/>
      <c r="AD641" s="297"/>
      <c r="AE641" s="297"/>
      <c r="AF641" s="297"/>
      <c r="AG641" s="297"/>
      <c r="AH641" s="297"/>
      <c r="AI641" s="332"/>
      <c r="AJ641" s="297"/>
      <c r="AK641" s="332" t="s">
        <v>995</v>
      </c>
      <c r="AL641" s="297"/>
      <c r="AM641" s="297"/>
    </row>
    <row r="642" spans="1:39" x14ac:dyDescent="0.2">
      <c r="A642" s="353"/>
      <c r="B642" s="347"/>
      <c r="C642" s="503" t="s">
        <v>924</v>
      </c>
      <c r="D642" s="503"/>
      <c r="E642" s="503"/>
      <c r="F642" s="503"/>
      <c r="G642" s="503"/>
      <c r="H642" s="503"/>
      <c r="I642" s="503"/>
      <c r="J642" s="503"/>
      <c r="K642" s="503"/>
      <c r="L642" s="357">
        <v>2480759.64</v>
      </c>
      <c r="M642" s="369"/>
      <c r="N642" s="370">
        <v>11169429.439999999</v>
      </c>
      <c r="P642" s="297"/>
      <c r="Q642" s="297"/>
      <c r="R642" s="297"/>
      <c r="S642" s="297"/>
      <c r="T642" s="297"/>
      <c r="U642" s="297"/>
      <c r="V642" s="297"/>
      <c r="W642" s="297"/>
      <c r="X642" s="297"/>
      <c r="Y642" s="297"/>
      <c r="Z642" s="297"/>
      <c r="AA642" s="297"/>
      <c r="AB642" s="297"/>
      <c r="AC642" s="297"/>
      <c r="AD642" s="297"/>
      <c r="AE642" s="297"/>
      <c r="AF642" s="297"/>
      <c r="AG642" s="297"/>
      <c r="AH642" s="297"/>
      <c r="AI642" s="332"/>
      <c r="AJ642" s="297"/>
      <c r="AK642" s="332"/>
      <c r="AL642" s="297"/>
      <c r="AM642" s="297"/>
    </row>
    <row r="643" spans="1:39" x14ac:dyDescent="0.2">
      <c r="A643" s="353"/>
      <c r="B643" s="334"/>
      <c r="C643" s="502" t="s">
        <v>498</v>
      </c>
      <c r="D643" s="502"/>
      <c r="E643" s="502"/>
      <c r="F643" s="502"/>
      <c r="G643" s="502"/>
      <c r="H643" s="502"/>
      <c r="I643" s="502"/>
      <c r="J643" s="502"/>
      <c r="K643" s="502"/>
      <c r="L643" s="354">
        <v>496151.93</v>
      </c>
      <c r="M643" s="368"/>
      <c r="N643" s="371">
        <v>2233885.89</v>
      </c>
      <c r="P643" s="297"/>
      <c r="Q643" s="297"/>
      <c r="R643" s="297"/>
      <c r="S643" s="297"/>
      <c r="T643" s="297"/>
      <c r="U643" s="297"/>
      <c r="V643" s="297"/>
      <c r="W643" s="297"/>
      <c r="X643" s="297"/>
      <c r="Y643" s="297"/>
      <c r="Z643" s="297"/>
      <c r="AA643" s="297"/>
      <c r="AB643" s="297"/>
      <c r="AC643" s="297"/>
      <c r="AD643" s="297"/>
      <c r="AE643" s="297"/>
      <c r="AF643" s="297"/>
      <c r="AG643" s="297"/>
      <c r="AH643" s="297"/>
      <c r="AI643" s="332"/>
      <c r="AJ643" s="297"/>
      <c r="AK643" s="332"/>
      <c r="AL643" s="300" t="s">
        <v>498</v>
      </c>
      <c r="AM643" s="297"/>
    </row>
    <row r="644" spans="1:39" x14ac:dyDescent="0.2">
      <c r="A644" s="353"/>
      <c r="B644" s="347"/>
      <c r="C644" s="503" t="s">
        <v>497</v>
      </c>
      <c r="D644" s="503"/>
      <c r="E644" s="503"/>
      <c r="F644" s="503"/>
      <c r="G644" s="503"/>
      <c r="H644" s="503"/>
      <c r="I644" s="503"/>
      <c r="J644" s="503"/>
      <c r="K644" s="503"/>
      <c r="L644" s="357">
        <v>2976911.57</v>
      </c>
      <c r="M644" s="369"/>
      <c r="N644" s="370">
        <v>13403315.33</v>
      </c>
      <c r="P644" s="297"/>
      <c r="Q644" s="297"/>
      <c r="R644" s="297"/>
      <c r="S644" s="297"/>
      <c r="T644" s="297"/>
      <c r="U644" s="297"/>
      <c r="V644" s="297"/>
      <c r="W644" s="297"/>
      <c r="X644" s="297"/>
      <c r="Y644" s="297"/>
      <c r="Z644" s="297"/>
      <c r="AA644" s="297"/>
      <c r="AB644" s="297"/>
      <c r="AC644" s="297"/>
      <c r="AD644" s="297"/>
      <c r="AE644" s="297"/>
      <c r="AF644" s="297"/>
      <c r="AG644" s="297"/>
      <c r="AH644" s="297"/>
      <c r="AI644" s="332"/>
      <c r="AJ644" s="297"/>
      <c r="AK644" s="332"/>
      <c r="AL644" s="297"/>
      <c r="AM644" s="332" t="s">
        <v>497</v>
      </c>
    </row>
    <row r="645" spans="1:39" x14ac:dyDescent="0.2">
      <c r="A645" s="353"/>
      <c r="B645" s="334"/>
      <c r="C645" s="502" t="s">
        <v>843</v>
      </c>
      <c r="D645" s="502"/>
      <c r="E645" s="502"/>
      <c r="F645" s="502"/>
      <c r="G645" s="502"/>
      <c r="H645" s="502"/>
      <c r="I645" s="502"/>
      <c r="J645" s="502"/>
      <c r="K645" s="502"/>
      <c r="L645" s="354"/>
      <c r="M645" s="368"/>
      <c r="N645" s="356"/>
      <c r="P645" s="297"/>
      <c r="Q645" s="297"/>
      <c r="R645" s="297"/>
      <c r="S645" s="297"/>
      <c r="T645" s="297"/>
      <c r="U645" s="297"/>
      <c r="V645" s="297"/>
      <c r="W645" s="297"/>
      <c r="X645" s="297"/>
      <c r="Y645" s="297"/>
      <c r="Z645" s="297"/>
      <c r="AA645" s="297"/>
      <c r="AB645" s="297"/>
      <c r="AC645" s="297"/>
      <c r="AD645" s="297"/>
      <c r="AE645" s="297"/>
      <c r="AF645" s="297"/>
      <c r="AG645" s="297"/>
      <c r="AH645" s="297"/>
      <c r="AI645" s="332"/>
      <c r="AJ645" s="300" t="s">
        <v>843</v>
      </c>
      <c r="AK645" s="332"/>
      <c r="AL645" s="297"/>
      <c r="AM645" s="332"/>
    </row>
    <row r="646" spans="1:39" x14ac:dyDescent="0.2">
      <c r="A646" s="353"/>
      <c r="B646" s="334"/>
      <c r="C646" s="502" t="s">
        <v>496</v>
      </c>
      <c r="D646" s="502"/>
      <c r="E646" s="502"/>
      <c r="F646" s="502"/>
      <c r="G646" s="502"/>
      <c r="H646" s="502"/>
      <c r="I646" s="502"/>
      <c r="J646" s="502"/>
      <c r="K646" s="502"/>
      <c r="L646" s="354"/>
      <c r="M646" s="368"/>
      <c r="N646" s="356">
        <v>1930516</v>
      </c>
      <c r="P646" s="297"/>
      <c r="Q646" s="297"/>
      <c r="R646" s="297"/>
      <c r="S646" s="297"/>
      <c r="T646" s="297"/>
      <c r="U646" s="297"/>
      <c r="V646" s="297"/>
      <c r="W646" s="297"/>
      <c r="X646" s="297"/>
      <c r="Y646" s="297"/>
      <c r="Z646" s="297"/>
      <c r="AA646" s="297"/>
      <c r="AB646" s="297"/>
      <c r="AC646" s="297"/>
      <c r="AD646" s="297"/>
      <c r="AE646" s="297"/>
      <c r="AF646" s="297"/>
      <c r="AG646" s="297"/>
      <c r="AH646" s="297"/>
      <c r="AI646" s="332"/>
      <c r="AJ646" s="300" t="s">
        <v>496</v>
      </c>
      <c r="AK646" s="332"/>
      <c r="AL646" s="297"/>
      <c r="AM646" s="332"/>
    </row>
    <row r="647" spans="1:39" x14ac:dyDescent="0.2">
      <c r="A647" s="353"/>
      <c r="B647" s="334"/>
      <c r="C647" s="502" t="s">
        <v>918</v>
      </c>
      <c r="D647" s="502"/>
      <c r="E647" s="502"/>
      <c r="F647" s="502"/>
      <c r="G647" s="502"/>
      <c r="H647" s="502"/>
      <c r="I647" s="502"/>
      <c r="J647" s="502"/>
      <c r="K647" s="502"/>
      <c r="L647" s="354"/>
      <c r="M647" s="368"/>
      <c r="N647" s="356">
        <v>42734</v>
      </c>
      <c r="P647" s="297"/>
      <c r="Q647" s="297"/>
      <c r="R647" s="297"/>
      <c r="S647" s="297"/>
      <c r="T647" s="297"/>
      <c r="U647" s="297"/>
      <c r="V647" s="297"/>
      <c r="W647" s="297"/>
      <c r="X647" s="297"/>
      <c r="Y647" s="297"/>
      <c r="Z647" s="297"/>
      <c r="AA647" s="297"/>
      <c r="AB647" s="297"/>
      <c r="AC647" s="297"/>
      <c r="AD647" s="297"/>
      <c r="AE647" s="297"/>
      <c r="AF647" s="297"/>
      <c r="AG647" s="297"/>
      <c r="AH647" s="297"/>
      <c r="AI647" s="332"/>
      <c r="AJ647" s="300" t="s">
        <v>918</v>
      </c>
      <c r="AK647" s="332"/>
      <c r="AL647" s="297"/>
      <c r="AM647" s="332"/>
    </row>
    <row r="648" spans="1:39" ht="1.5" customHeight="1" x14ac:dyDescent="0.2">
      <c r="B648" s="347"/>
      <c r="C648" s="343"/>
      <c r="D648" s="343"/>
      <c r="E648" s="343"/>
      <c r="F648" s="343"/>
      <c r="G648" s="343"/>
      <c r="H648" s="343"/>
      <c r="I648" s="343"/>
      <c r="J648" s="343"/>
      <c r="K648" s="343"/>
      <c r="L648" s="357"/>
      <c r="M648" s="358"/>
      <c r="N648" s="372"/>
      <c r="P648" s="297"/>
      <c r="Q648" s="297"/>
      <c r="R648" s="297"/>
      <c r="S648" s="297"/>
      <c r="T648" s="297"/>
      <c r="U648" s="297"/>
      <c r="V648" s="297"/>
      <c r="W648" s="297"/>
      <c r="X648" s="297"/>
      <c r="Y648" s="297"/>
      <c r="Z648" s="297"/>
      <c r="AA648" s="297"/>
      <c r="AB648" s="297"/>
      <c r="AC648" s="297"/>
      <c r="AD648" s="297"/>
      <c r="AE648" s="297"/>
      <c r="AF648" s="297"/>
      <c r="AG648" s="297"/>
      <c r="AH648" s="297"/>
      <c r="AI648" s="297"/>
      <c r="AJ648" s="297"/>
      <c r="AK648" s="297"/>
      <c r="AL648" s="297"/>
      <c r="AM648" s="297"/>
    </row>
    <row r="649" spans="1:39" ht="53.25" customHeight="1" x14ac:dyDescent="0.2">
      <c r="A649" s="373"/>
      <c r="B649" s="373"/>
      <c r="C649" s="373"/>
      <c r="D649" s="373"/>
      <c r="E649" s="373"/>
      <c r="F649" s="373"/>
      <c r="G649" s="373"/>
      <c r="H649" s="373"/>
      <c r="I649" s="373"/>
      <c r="J649" s="373"/>
      <c r="K649" s="373"/>
      <c r="L649" s="373"/>
      <c r="M649" s="373"/>
      <c r="N649" s="373"/>
      <c r="P649" s="297"/>
      <c r="Q649" s="297"/>
      <c r="R649" s="297"/>
      <c r="S649" s="297"/>
      <c r="T649" s="297"/>
      <c r="U649" s="297"/>
      <c r="V649" s="297"/>
      <c r="W649" s="297"/>
      <c r="X649" s="297"/>
      <c r="Y649" s="297"/>
      <c r="Z649" s="297"/>
      <c r="AA649" s="297"/>
      <c r="AB649" s="297"/>
      <c r="AC649" s="297"/>
      <c r="AD649" s="297"/>
      <c r="AE649" s="297"/>
      <c r="AF649" s="297"/>
      <c r="AG649" s="297"/>
      <c r="AH649" s="297"/>
      <c r="AI649" s="297"/>
      <c r="AJ649" s="297"/>
      <c r="AK649" s="297"/>
      <c r="AL649" s="297"/>
      <c r="AM649" s="297"/>
    </row>
    <row r="650" spans="1:39" x14ac:dyDescent="0.2">
      <c r="B650" s="374" t="s">
        <v>495</v>
      </c>
      <c r="C650" s="501" t="s">
        <v>925</v>
      </c>
      <c r="D650" s="501"/>
      <c r="E650" s="501"/>
      <c r="F650" s="501"/>
      <c r="G650" s="501"/>
      <c r="H650" s="501"/>
      <c r="I650" s="501"/>
      <c r="J650" s="501"/>
      <c r="K650" s="501"/>
      <c r="L650" s="501"/>
    </row>
    <row r="651" spans="1:39" ht="13.5" customHeight="1" x14ac:dyDescent="0.2">
      <c r="B651" s="298"/>
      <c r="C651" s="500" t="s">
        <v>493</v>
      </c>
      <c r="D651" s="500"/>
      <c r="E651" s="500"/>
      <c r="F651" s="500"/>
      <c r="G651" s="500"/>
      <c r="H651" s="500"/>
      <c r="I651" s="500"/>
      <c r="J651" s="500"/>
      <c r="K651" s="500"/>
      <c r="L651" s="500"/>
    </row>
    <row r="653" spans="1:39" x14ac:dyDescent="0.2">
      <c r="B653" s="375"/>
      <c r="D653" s="375"/>
      <c r="F653" s="375"/>
      <c r="P653" s="297"/>
      <c r="Q653" s="297"/>
      <c r="R653" s="297"/>
      <c r="S653" s="297"/>
      <c r="T653" s="297"/>
      <c r="U653" s="297"/>
      <c r="V653" s="297"/>
      <c r="W653" s="297"/>
      <c r="X653" s="297"/>
      <c r="Y653" s="297"/>
      <c r="Z653" s="297"/>
      <c r="AA653" s="297"/>
      <c r="AB653" s="297"/>
      <c r="AC653" s="297"/>
      <c r="AD653" s="297"/>
      <c r="AE653" s="297"/>
      <c r="AF653" s="297"/>
      <c r="AG653" s="297"/>
      <c r="AH653" s="297"/>
      <c r="AI653" s="297"/>
      <c r="AJ653" s="297"/>
      <c r="AK653" s="297"/>
      <c r="AL653" s="297"/>
      <c r="AM653" s="297"/>
    </row>
    <row r="654" spans="1:39" ht="11.25" customHeight="1" x14ac:dyDescent="0.2">
      <c r="B654" s="374" t="s">
        <v>494</v>
      </c>
      <c r="C654" s="501" t="s">
        <v>926</v>
      </c>
      <c r="D654" s="501"/>
      <c r="E654" s="501"/>
      <c r="F654" s="501"/>
      <c r="G654" s="501"/>
      <c r="H654" s="501"/>
      <c r="I654" s="501"/>
      <c r="J654" s="501"/>
      <c r="K654" s="501"/>
      <c r="L654" s="501"/>
    </row>
    <row r="655" spans="1:39" ht="11.25" customHeight="1" x14ac:dyDescent="0.2">
      <c r="B655" s="298"/>
      <c r="C655" s="500" t="s">
        <v>493</v>
      </c>
      <c r="D655" s="500"/>
      <c r="E655" s="500"/>
      <c r="F655" s="500"/>
      <c r="G655" s="500"/>
      <c r="H655" s="500"/>
      <c r="I655" s="500"/>
      <c r="J655" s="500"/>
      <c r="K655" s="500"/>
      <c r="L655" s="500"/>
    </row>
    <row r="658" spans="2:12" ht="11.25" customHeight="1" x14ac:dyDescent="0.2">
      <c r="B658" s="374" t="s">
        <v>927</v>
      </c>
      <c r="C658" s="501" t="s">
        <v>928</v>
      </c>
      <c r="D658" s="501"/>
      <c r="E658" s="501"/>
      <c r="F658" s="501"/>
      <c r="G658" s="501"/>
      <c r="H658" s="501"/>
      <c r="I658" s="501"/>
      <c r="J658" s="501"/>
      <c r="K658" s="501"/>
      <c r="L658" s="501"/>
    </row>
    <row r="659" spans="2:12" ht="11.25" customHeight="1" x14ac:dyDescent="0.2">
      <c r="B659" s="298"/>
      <c r="C659" s="500" t="s">
        <v>493</v>
      </c>
      <c r="D659" s="500"/>
      <c r="E659" s="500"/>
      <c r="F659" s="500"/>
      <c r="G659" s="500"/>
      <c r="H659" s="500"/>
      <c r="I659" s="500"/>
      <c r="J659" s="500"/>
      <c r="K659" s="500"/>
      <c r="L659" s="500"/>
    </row>
    <row r="662" spans="2:12" ht="11.25" customHeight="1" x14ac:dyDescent="0.2">
      <c r="B662" s="374" t="s">
        <v>927</v>
      </c>
      <c r="C662" s="501" t="s">
        <v>929</v>
      </c>
      <c r="D662" s="501"/>
      <c r="E662" s="501"/>
      <c r="F662" s="501"/>
      <c r="G662" s="501"/>
      <c r="H662" s="501"/>
      <c r="I662" s="501"/>
      <c r="J662" s="501"/>
      <c r="K662" s="501"/>
      <c r="L662" s="501"/>
    </row>
    <row r="663" spans="2:12" ht="11.25" customHeight="1" x14ac:dyDescent="0.2">
      <c r="B663" s="298"/>
      <c r="C663" s="500" t="s">
        <v>493</v>
      </c>
      <c r="D663" s="500"/>
      <c r="E663" s="500"/>
      <c r="F663" s="500"/>
      <c r="G663" s="500"/>
      <c r="H663" s="500"/>
      <c r="I663" s="500"/>
      <c r="J663" s="500"/>
      <c r="K663" s="500"/>
      <c r="L663" s="500"/>
    </row>
    <row r="666" spans="2:12" ht="11.25" customHeight="1" x14ac:dyDescent="0.2">
      <c r="B666" s="374" t="s">
        <v>927</v>
      </c>
      <c r="C666" s="501" t="s">
        <v>930</v>
      </c>
      <c r="D666" s="501"/>
      <c r="E666" s="501"/>
      <c r="F666" s="501"/>
      <c r="G666" s="501"/>
      <c r="H666" s="501"/>
      <c r="I666" s="501"/>
      <c r="J666" s="501"/>
      <c r="K666" s="501"/>
      <c r="L666" s="501"/>
    </row>
    <row r="667" spans="2:12" ht="11.25" customHeight="1" x14ac:dyDescent="0.2">
      <c r="B667" s="298"/>
      <c r="C667" s="500" t="s">
        <v>493</v>
      </c>
      <c r="D667" s="500"/>
      <c r="E667" s="500"/>
      <c r="F667" s="500"/>
      <c r="G667" s="500"/>
      <c r="H667" s="500"/>
      <c r="I667" s="500"/>
      <c r="J667" s="500"/>
      <c r="K667" s="500"/>
      <c r="L667" s="500"/>
    </row>
  </sheetData>
  <mergeCells count="591">
    <mergeCell ref="D10:N10"/>
    <mergeCell ref="A13:N13"/>
    <mergeCell ref="A14:N14"/>
    <mergeCell ref="A16:N16"/>
    <mergeCell ref="A17:N17"/>
    <mergeCell ref="A18:N18"/>
    <mergeCell ref="A4:C4"/>
    <mergeCell ref="K4:N4"/>
    <mergeCell ref="A5:D5"/>
    <mergeCell ref="J5:N5"/>
    <mergeCell ref="A6:D6"/>
    <mergeCell ref="J6:N6"/>
    <mergeCell ref="J35:L36"/>
    <mergeCell ref="M35:M37"/>
    <mergeCell ref="N35:N37"/>
    <mergeCell ref="C38:E38"/>
    <mergeCell ref="A39:N39"/>
    <mergeCell ref="C40:E40"/>
    <mergeCell ref="A20:N20"/>
    <mergeCell ref="A21:N21"/>
    <mergeCell ref="B23:F23"/>
    <mergeCell ref="B24:F24"/>
    <mergeCell ref="L33:M33"/>
    <mergeCell ref="A35:A37"/>
    <mergeCell ref="B35:B37"/>
    <mergeCell ref="C35:E37"/>
    <mergeCell ref="F35:F37"/>
    <mergeCell ref="G35:I36"/>
    <mergeCell ref="C47:E47"/>
    <mergeCell ref="C48:E48"/>
    <mergeCell ref="C49:E49"/>
    <mergeCell ref="C50:E50"/>
    <mergeCell ref="C51:E51"/>
    <mergeCell ref="C52:E52"/>
    <mergeCell ref="C41:N41"/>
    <mergeCell ref="C42:N42"/>
    <mergeCell ref="C43:N43"/>
    <mergeCell ref="C44:E44"/>
    <mergeCell ref="C45:E45"/>
    <mergeCell ref="C46:E46"/>
    <mergeCell ref="C59:E59"/>
    <mergeCell ref="C60:E60"/>
    <mergeCell ref="C61:E61"/>
    <mergeCell ref="C62:E62"/>
    <mergeCell ref="C63:E63"/>
    <mergeCell ref="C64:E64"/>
    <mergeCell ref="C53:E53"/>
    <mergeCell ref="C54:E54"/>
    <mergeCell ref="C55:E55"/>
    <mergeCell ref="C56:N56"/>
    <mergeCell ref="C57:N57"/>
    <mergeCell ref="C58:N58"/>
    <mergeCell ref="C71:N71"/>
    <mergeCell ref="C72:N72"/>
    <mergeCell ref="C73:N73"/>
    <mergeCell ref="C74:E74"/>
    <mergeCell ref="C75:E75"/>
    <mergeCell ref="C76:E76"/>
    <mergeCell ref="C65:E65"/>
    <mergeCell ref="C66:E66"/>
    <mergeCell ref="C67:E67"/>
    <mergeCell ref="C68:E68"/>
    <mergeCell ref="C69:E69"/>
    <mergeCell ref="C70:E70"/>
    <mergeCell ref="C83:E83"/>
    <mergeCell ref="C84:E84"/>
    <mergeCell ref="C85:E85"/>
    <mergeCell ref="C86:E86"/>
    <mergeCell ref="C87:E87"/>
    <mergeCell ref="C88:E88"/>
    <mergeCell ref="C77:E77"/>
    <mergeCell ref="C78:E78"/>
    <mergeCell ref="C79:E79"/>
    <mergeCell ref="C80:E80"/>
    <mergeCell ref="C81:E81"/>
    <mergeCell ref="C82:E82"/>
    <mergeCell ref="C95:E95"/>
    <mergeCell ref="C96:E96"/>
    <mergeCell ref="C97:E97"/>
    <mergeCell ref="C98:E98"/>
    <mergeCell ref="C99:E99"/>
    <mergeCell ref="C100:E100"/>
    <mergeCell ref="C89:E89"/>
    <mergeCell ref="C90:E90"/>
    <mergeCell ref="C91:E91"/>
    <mergeCell ref="C92:E92"/>
    <mergeCell ref="C93:E93"/>
    <mergeCell ref="C94:E94"/>
    <mergeCell ref="C107:E107"/>
    <mergeCell ref="C108:N108"/>
    <mergeCell ref="C109:E109"/>
    <mergeCell ref="C110:E110"/>
    <mergeCell ref="C111:E111"/>
    <mergeCell ref="C112:E112"/>
    <mergeCell ref="C101:E101"/>
    <mergeCell ref="C102:E102"/>
    <mergeCell ref="C103:E103"/>
    <mergeCell ref="C104:E104"/>
    <mergeCell ref="C105:E105"/>
    <mergeCell ref="C106:E106"/>
    <mergeCell ref="C119:E119"/>
    <mergeCell ref="C120:E120"/>
    <mergeCell ref="C121:E121"/>
    <mergeCell ref="C122:E122"/>
    <mergeCell ref="C123:E123"/>
    <mergeCell ref="C124:E124"/>
    <mergeCell ref="C113:E113"/>
    <mergeCell ref="C114:E114"/>
    <mergeCell ref="C115:E115"/>
    <mergeCell ref="C116:E116"/>
    <mergeCell ref="C117:E117"/>
    <mergeCell ref="C118:E118"/>
    <mergeCell ref="C131:E131"/>
    <mergeCell ref="C132:E132"/>
    <mergeCell ref="C133:E133"/>
    <mergeCell ref="C134:E134"/>
    <mergeCell ref="C135:E135"/>
    <mergeCell ref="C136:E136"/>
    <mergeCell ref="C125:E125"/>
    <mergeCell ref="C126:E126"/>
    <mergeCell ref="C127:E127"/>
    <mergeCell ref="C128:E128"/>
    <mergeCell ref="C129:E129"/>
    <mergeCell ref="C130:E130"/>
    <mergeCell ref="C143:E143"/>
    <mergeCell ref="C144:E144"/>
    <mergeCell ref="C145:E145"/>
    <mergeCell ref="C146:E146"/>
    <mergeCell ref="C147:E147"/>
    <mergeCell ref="C148:E148"/>
    <mergeCell ref="C137:E137"/>
    <mergeCell ref="C138:E138"/>
    <mergeCell ref="C139:E139"/>
    <mergeCell ref="C140:E140"/>
    <mergeCell ref="C141:E141"/>
    <mergeCell ref="C142:E142"/>
    <mergeCell ref="C155:E155"/>
    <mergeCell ref="C156:E156"/>
    <mergeCell ref="C157:E157"/>
    <mergeCell ref="C158:E158"/>
    <mergeCell ref="C159:E159"/>
    <mergeCell ref="C160:E160"/>
    <mergeCell ref="C149:E149"/>
    <mergeCell ref="C150:E150"/>
    <mergeCell ref="C151:E151"/>
    <mergeCell ref="C152:E152"/>
    <mergeCell ref="C153:E153"/>
    <mergeCell ref="C154:E154"/>
    <mergeCell ref="C167:E167"/>
    <mergeCell ref="C168:E168"/>
    <mergeCell ref="C169:E169"/>
    <mergeCell ref="C170:E170"/>
    <mergeCell ref="C171:E171"/>
    <mergeCell ref="C172:E172"/>
    <mergeCell ref="C161:E161"/>
    <mergeCell ref="C162:E162"/>
    <mergeCell ref="C163:E163"/>
    <mergeCell ref="C164:E164"/>
    <mergeCell ref="C165:E165"/>
    <mergeCell ref="C166:E166"/>
    <mergeCell ref="C179:E179"/>
    <mergeCell ref="C180:E180"/>
    <mergeCell ref="C181:E181"/>
    <mergeCell ref="C182:E182"/>
    <mergeCell ref="C183:E183"/>
    <mergeCell ref="C184:E184"/>
    <mergeCell ref="C173:E173"/>
    <mergeCell ref="C174:E174"/>
    <mergeCell ref="C175:E175"/>
    <mergeCell ref="C176:E176"/>
    <mergeCell ref="C177:E177"/>
    <mergeCell ref="C178:E178"/>
    <mergeCell ref="C191:E191"/>
    <mergeCell ref="C192:E192"/>
    <mergeCell ref="C193:E193"/>
    <mergeCell ref="C194:E194"/>
    <mergeCell ref="C195:E195"/>
    <mergeCell ref="C196:E196"/>
    <mergeCell ref="C185:E185"/>
    <mergeCell ref="C186:E186"/>
    <mergeCell ref="C187:E187"/>
    <mergeCell ref="A188:N188"/>
    <mergeCell ref="C189:E189"/>
    <mergeCell ref="C190:E190"/>
    <mergeCell ref="C203:E203"/>
    <mergeCell ref="C204:E204"/>
    <mergeCell ref="C205:E205"/>
    <mergeCell ref="C206:E206"/>
    <mergeCell ref="C207:E207"/>
    <mergeCell ref="C208:E208"/>
    <mergeCell ref="C197:E197"/>
    <mergeCell ref="C198:E198"/>
    <mergeCell ref="C199:E199"/>
    <mergeCell ref="C200:E200"/>
    <mergeCell ref="C201:E201"/>
    <mergeCell ref="C202:E202"/>
    <mergeCell ref="C215:E215"/>
    <mergeCell ref="C216:E216"/>
    <mergeCell ref="C217:E217"/>
    <mergeCell ref="C218:E218"/>
    <mergeCell ref="C219:E219"/>
    <mergeCell ref="C220:E220"/>
    <mergeCell ref="C209:E209"/>
    <mergeCell ref="C210:E210"/>
    <mergeCell ref="C211:E211"/>
    <mergeCell ref="C212:E212"/>
    <mergeCell ref="C213:E213"/>
    <mergeCell ref="C214:N214"/>
    <mergeCell ref="C227:N227"/>
    <mergeCell ref="C228:E228"/>
    <mergeCell ref="C229:E229"/>
    <mergeCell ref="C230:E230"/>
    <mergeCell ref="C231:E231"/>
    <mergeCell ref="C232:E232"/>
    <mergeCell ref="C221:E221"/>
    <mergeCell ref="C222:E222"/>
    <mergeCell ref="C223:E223"/>
    <mergeCell ref="C224:E224"/>
    <mergeCell ref="C225:E225"/>
    <mergeCell ref="C226:E226"/>
    <mergeCell ref="C239:E239"/>
    <mergeCell ref="C240:E240"/>
    <mergeCell ref="C241:E241"/>
    <mergeCell ref="C242:E242"/>
    <mergeCell ref="C243:E243"/>
    <mergeCell ref="C244:E244"/>
    <mergeCell ref="C233:E233"/>
    <mergeCell ref="C234:E234"/>
    <mergeCell ref="C235:E235"/>
    <mergeCell ref="C236:N236"/>
    <mergeCell ref="C237:E237"/>
    <mergeCell ref="C238:E238"/>
    <mergeCell ref="C251:E251"/>
    <mergeCell ref="C252:E252"/>
    <mergeCell ref="C253:E253"/>
    <mergeCell ref="C254:E254"/>
    <mergeCell ref="C255:E255"/>
    <mergeCell ref="C256:E256"/>
    <mergeCell ref="C245:E245"/>
    <mergeCell ref="C246:E246"/>
    <mergeCell ref="C247:E247"/>
    <mergeCell ref="C248:E248"/>
    <mergeCell ref="C249:E249"/>
    <mergeCell ref="C250:E250"/>
    <mergeCell ref="C263:E263"/>
    <mergeCell ref="C264:E264"/>
    <mergeCell ref="C265:E265"/>
    <mergeCell ref="C266:E266"/>
    <mergeCell ref="C267:E267"/>
    <mergeCell ref="C268:E268"/>
    <mergeCell ref="C257:N257"/>
    <mergeCell ref="C258:E258"/>
    <mergeCell ref="C259:E259"/>
    <mergeCell ref="C260:E260"/>
    <mergeCell ref="C261:E261"/>
    <mergeCell ref="C262:E262"/>
    <mergeCell ref="C275:E275"/>
    <mergeCell ref="C276:E276"/>
    <mergeCell ref="C277:E277"/>
    <mergeCell ref="C278:E278"/>
    <mergeCell ref="C279:E279"/>
    <mergeCell ref="C280:E280"/>
    <mergeCell ref="C269:E269"/>
    <mergeCell ref="C270:E270"/>
    <mergeCell ref="C271:E271"/>
    <mergeCell ref="C272:E272"/>
    <mergeCell ref="C273:E273"/>
    <mergeCell ref="C274:E274"/>
    <mergeCell ref="C287:E287"/>
    <mergeCell ref="C288:E288"/>
    <mergeCell ref="C289:E289"/>
    <mergeCell ref="C290:E290"/>
    <mergeCell ref="C291:E291"/>
    <mergeCell ref="C292:E292"/>
    <mergeCell ref="A281:N281"/>
    <mergeCell ref="C282:E282"/>
    <mergeCell ref="C283:N283"/>
    <mergeCell ref="C284:E284"/>
    <mergeCell ref="C285:E285"/>
    <mergeCell ref="C286:E286"/>
    <mergeCell ref="C299:E299"/>
    <mergeCell ref="C300:E300"/>
    <mergeCell ref="C301:E301"/>
    <mergeCell ref="C302:E302"/>
    <mergeCell ref="C303:E303"/>
    <mergeCell ref="C304:E304"/>
    <mergeCell ref="C293:E293"/>
    <mergeCell ref="C294:E294"/>
    <mergeCell ref="C295:E295"/>
    <mergeCell ref="C296:E296"/>
    <mergeCell ref="C297:E297"/>
    <mergeCell ref="C298:E298"/>
    <mergeCell ref="C311:E311"/>
    <mergeCell ref="C312:E312"/>
    <mergeCell ref="C313:E313"/>
    <mergeCell ref="C314:E314"/>
    <mergeCell ref="C315:E315"/>
    <mergeCell ref="C316:E316"/>
    <mergeCell ref="C305:E305"/>
    <mergeCell ref="C306:E306"/>
    <mergeCell ref="C307:E307"/>
    <mergeCell ref="C308:E308"/>
    <mergeCell ref="C309:E309"/>
    <mergeCell ref="C310:E310"/>
    <mergeCell ref="C323:E323"/>
    <mergeCell ref="C324:E324"/>
    <mergeCell ref="C325:E325"/>
    <mergeCell ref="C326:E326"/>
    <mergeCell ref="C327:E327"/>
    <mergeCell ref="C328:E328"/>
    <mergeCell ref="C317:E317"/>
    <mergeCell ref="C318:E318"/>
    <mergeCell ref="C319:E319"/>
    <mergeCell ref="C320:E320"/>
    <mergeCell ref="C321:E321"/>
    <mergeCell ref="C322:E322"/>
    <mergeCell ref="C335:E335"/>
    <mergeCell ref="C336:E336"/>
    <mergeCell ref="C337:E337"/>
    <mergeCell ref="C338:E338"/>
    <mergeCell ref="C339:E339"/>
    <mergeCell ref="C340:E340"/>
    <mergeCell ref="C329:E329"/>
    <mergeCell ref="C330:E330"/>
    <mergeCell ref="C331:E331"/>
    <mergeCell ref="C332:E332"/>
    <mergeCell ref="C333:E333"/>
    <mergeCell ref="C334:N334"/>
    <mergeCell ref="C347:N347"/>
    <mergeCell ref="C348:E348"/>
    <mergeCell ref="C349:E349"/>
    <mergeCell ref="C350:E350"/>
    <mergeCell ref="C351:E351"/>
    <mergeCell ref="C352:E352"/>
    <mergeCell ref="C341:E341"/>
    <mergeCell ref="C342:E342"/>
    <mergeCell ref="C343:E343"/>
    <mergeCell ref="C344:E344"/>
    <mergeCell ref="C345:E345"/>
    <mergeCell ref="C346:E346"/>
    <mergeCell ref="C359:E359"/>
    <mergeCell ref="C360:E360"/>
    <mergeCell ref="C361:E361"/>
    <mergeCell ref="C362:E362"/>
    <mergeCell ref="C363:E363"/>
    <mergeCell ref="C364:E364"/>
    <mergeCell ref="C353:E353"/>
    <mergeCell ref="C354:E354"/>
    <mergeCell ref="C355:E355"/>
    <mergeCell ref="C356:E356"/>
    <mergeCell ref="C357:E357"/>
    <mergeCell ref="C358:E358"/>
    <mergeCell ref="C372:K372"/>
    <mergeCell ref="C373:K373"/>
    <mergeCell ref="C374:K374"/>
    <mergeCell ref="C375:K375"/>
    <mergeCell ref="C376:K376"/>
    <mergeCell ref="C377:K377"/>
    <mergeCell ref="C365:E365"/>
    <mergeCell ref="C366:E366"/>
    <mergeCell ref="C367:E367"/>
    <mergeCell ref="C368:E368"/>
    <mergeCell ref="C369:E369"/>
    <mergeCell ref="C370:E370"/>
    <mergeCell ref="C384:K384"/>
    <mergeCell ref="C385:K385"/>
    <mergeCell ref="C386:K386"/>
    <mergeCell ref="C387:K387"/>
    <mergeCell ref="C388:K388"/>
    <mergeCell ref="C389:K389"/>
    <mergeCell ref="C378:K378"/>
    <mergeCell ref="C379:K379"/>
    <mergeCell ref="C380:K380"/>
    <mergeCell ref="C381:K381"/>
    <mergeCell ref="C382:K382"/>
    <mergeCell ref="C383:K383"/>
    <mergeCell ref="C396:K396"/>
    <mergeCell ref="C397:K397"/>
    <mergeCell ref="C398:K398"/>
    <mergeCell ref="A399:N399"/>
    <mergeCell ref="C400:E400"/>
    <mergeCell ref="C402:E402"/>
    <mergeCell ref="C390:K390"/>
    <mergeCell ref="C391:K391"/>
    <mergeCell ref="C392:K392"/>
    <mergeCell ref="C393:K393"/>
    <mergeCell ref="C394:K394"/>
    <mergeCell ref="C395:K395"/>
    <mergeCell ref="C414:E414"/>
    <mergeCell ref="C416:E416"/>
    <mergeCell ref="C418:E418"/>
    <mergeCell ref="C420:E420"/>
    <mergeCell ref="C422:E422"/>
    <mergeCell ref="C424:N424"/>
    <mergeCell ref="C404:E404"/>
    <mergeCell ref="C406:N406"/>
    <mergeCell ref="C407:E407"/>
    <mergeCell ref="C409:N409"/>
    <mergeCell ref="C410:E410"/>
    <mergeCell ref="C412:E412"/>
    <mergeCell ref="C434:E434"/>
    <mergeCell ref="C436:E436"/>
    <mergeCell ref="C438:E438"/>
    <mergeCell ref="C440:E440"/>
    <mergeCell ref="C442:N442"/>
    <mergeCell ref="C443:E443"/>
    <mergeCell ref="C425:E425"/>
    <mergeCell ref="C427:N427"/>
    <mergeCell ref="C428:E428"/>
    <mergeCell ref="C430:N430"/>
    <mergeCell ref="C431:N431"/>
    <mergeCell ref="C432:E432"/>
    <mergeCell ref="C455:E455"/>
    <mergeCell ref="C457:N457"/>
    <mergeCell ref="C458:E458"/>
    <mergeCell ref="C460:N460"/>
    <mergeCell ref="C461:E461"/>
    <mergeCell ref="C463:E463"/>
    <mergeCell ref="C445:E445"/>
    <mergeCell ref="C447:E447"/>
    <mergeCell ref="C449:N449"/>
    <mergeCell ref="C450:E450"/>
    <mergeCell ref="C452:E452"/>
    <mergeCell ref="C454:N454"/>
    <mergeCell ref="C476:E476"/>
    <mergeCell ref="C478:E478"/>
    <mergeCell ref="C480:N480"/>
    <mergeCell ref="C481:E481"/>
    <mergeCell ref="C483:E483"/>
    <mergeCell ref="C485:E485"/>
    <mergeCell ref="C465:E465"/>
    <mergeCell ref="C467:E467"/>
    <mergeCell ref="C469:E469"/>
    <mergeCell ref="C471:E471"/>
    <mergeCell ref="C473:N473"/>
    <mergeCell ref="C474:E474"/>
    <mergeCell ref="A496:N496"/>
    <mergeCell ref="C497:E497"/>
    <mergeCell ref="C499:N499"/>
    <mergeCell ref="C500:E500"/>
    <mergeCell ref="C502:E502"/>
    <mergeCell ref="C504:N504"/>
    <mergeCell ref="C487:E487"/>
    <mergeCell ref="A489:N489"/>
    <mergeCell ref="C490:E490"/>
    <mergeCell ref="C492:N492"/>
    <mergeCell ref="C493:E493"/>
    <mergeCell ref="C495:N495"/>
    <mergeCell ref="C514:E514"/>
    <mergeCell ref="C516:N516"/>
    <mergeCell ref="C517:E517"/>
    <mergeCell ref="C519:E519"/>
    <mergeCell ref="C521:E521"/>
    <mergeCell ref="C524:K524"/>
    <mergeCell ref="A505:N505"/>
    <mergeCell ref="C506:E506"/>
    <mergeCell ref="C508:N508"/>
    <mergeCell ref="C509:E509"/>
    <mergeCell ref="C511:E511"/>
    <mergeCell ref="C513:N513"/>
    <mergeCell ref="C531:K531"/>
    <mergeCell ref="C532:K532"/>
    <mergeCell ref="C533:K533"/>
    <mergeCell ref="C534:K534"/>
    <mergeCell ref="C535:K535"/>
    <mergeCell ref="A536:N536"/>
    <mergeCell ref="C525:K525"/>
    <mergeCell ref="C526:K526"/>
    <mergeCell ref="C527:K527"/>
    <mergeCell ref="C528:K528"/>
    <mergeCell ref="C529:K529"/>
    <mergeCell ref="C530:K530"/>
    <mergeCell ref="C543:E543"/>
    <mergeCell ref="C544:E544"/>
    <mergeCell ref="C545:E545"/>
    <mergeCell ref="C546:E546"/>
    <mergeCell ref="C547:N547"/>
    <mergeCell ref="C548:E548"/>
    <mergeCell ref="C537:E537"/>
    <mergeCell ref="C538:N538"/>
    <mergeCell ref="C539:E539"/>
    <mergeCell ref="C540:E540"/>
    <mergeCell ref="C541:E541"/>
    <mergeCell ref="C542:E542"/>
    <mergeCell ref="C555:E555"/>
    <mergeCell ref="C556:N556"/>
    <mergeCell ref="C557:E557"/>
    <mergeCell ref="C558:E558"/>
    <mergeCell ref="C559:E559"/>
    <mergeCell ref="C560:E560"/>
    <mergeCell ref="C549:E549"/>
    <mergeCell ref="C550:E550"/>
    <mergeCell ref="C551:E551"/>
    <mergeCell ref="C552:E552"/>
    <mergeCell ref="C553:E553"/>
    <mergeCell ref="C554:E554"/>
    <mergeCell ref="C567:E567"/>
    <mergeCell ref="C568:E568"/>
    <mergeCell ref="C569:E569"/>
    <mergeCell ref="C570:E570"/>
    <mergeCell ref="C571:E571"/>
    <mergeCell ref="C572:E572"/>
    <mergeCell ref="C561:E561"/>
    <mergeCell ref="C562:E562"/>
    <mergeCell ref="C563:E563"/>
    <mergeCell ref="C564:E564"/>
    <mergeCell ref="C565:E565"/>
    <mergeCell ref="C566:N566"/>
    <mergeCell ref="C579:E579"/>
    <mergeCell ref="C580:E580"/>
    <mergeCell ref="C581:E581"/>
    <mergeCell ref="C582:E582"/>
    <mergeCell ref="C583:E583"/>
    <mergeCell ref="C584:E584"/>
    <mergeCell ref="C573:E573"/>
    <mergeCell ref="C574:E574"/>
    <mergeCell ref="C575:E575"/>
    <mergeCell ref="C576:E576"/>
    <mergeCell ref="C577:E577"/>
    <mergeCell ref="C578:N578"/>
    <mergeCell ref="C592:K592"/>
    <mergeCell ref="C593:K593"/>
    <mergeCell ref="C594:K594"/>
    <mergeCell ref="C595:K595"/>
    <mergeCell ref="C596:K596"/>
    <mergeCell ref="C597:K597"/>
    <mergeCell ref="C585:E585"/>
    <mergeCell ref="C586:E586"/>
    <mergeCell ref="C588:K588"/>
    <mergeCell ref="C589:K589"/>
    <mergeCell ref="C590:K590"/>
    <mergeCell ref="C591:K591"/>
    <mergeCell ref="C604:K604"/>
    <mergeCell ref="C606:K606"/>
    <mergeCell ref="C607:K607"/>
    <mergeCell ref="C608:K608"/>
    <mergeCell ref="C609:K609"/>
    <mergeCell ref="C610:K610"/>
    <mergeCell ref="C598:K598"/>
    <mergeCell ref="C599:K599"/>
    <mergeCell ref="C600:K600"/>
    <mergeCell ref="C601:K601"/>
    <mergeCell ref="C602:K602"/>
    <mergeCell ref="C603:K603"/>
    <mergeCell ref="C617:K617"/>
    <mergeCell ref="C618:K618"/>
    <mergeCell ref="C619:K619"/>
    <mergeCell ref="C620:K620"/>
    <mergeCell ref="C621:K621"/>
    <mergeCell ref="C622:K622"/>
    <mergeCell ref="C611:K611"/>
    <mergeCell ref="C612:K612"/>
    <mergeCell ref="C613:K613"/>
    <mergeCell ref="C614:K614"/>
    <mergeCell ref="C615:K615"/>
    <mergeCell ref="C616:K616"/>
    <mergeCell ref="C629:K629"/>
    <mergeCell ref="C630:K630"/>
    <mergeCell ref="C631:K631"/>
    <mergeCell ref="C632:K632"/>
    <mergeCell ref="C633:K633"/>
    <mergeCell ref="C634:K634"/>
    <mergeCell ref="C623:K623"/>
    <mergeCell ref="C624:K624"/>
    <mergeCell ref="C625:K625"/>
    <mergeCell ref="C626:K626"/>
    <mergeCell ref="C627:K627"/>
    <mergeCell ref="C628:K628"/>
    <mergeCell ref="C641:K641"/>
    <mergeCell ref="C642:K642"/>
    <mergeCell ref="C643:K643"/>
    <mergeCell ref="C644:K644"/>
    <mergeCell ref="C645:K645"/>
    <mergeCell ref="C646:K646"/>
    <mergeCell ref="C635:K635"/>
    <mergeCell ref="C636:K636"/>
    <mergeCell ref="C637:K637"/>
    <mergeCell ref="C638:K638"/>
    <mergeCell ref="C639:K639"/>
    <mergeCell ref="C640:K640"/>
    <mergeCell ref="C659:L659"/>
    <mergeCell ref="C662:L662"/>
    <mergeCell ref="C663:L663"/>
    <mergeCell ref="C666:L666"/>
    <mergeCell ref="C667:L667"/>
    <mergeCell ref="C647:K647"/>
    <mergeCell ref="C650:L650"/>
    <mergeCell ref="C651:L651"/>
    <mergeCell ref="C654:L654"/>
    <mergeCell ref="C655:L655"/>
    <mergeCell ref="C658:L658"/>
  </mergeCells>
  <printOptions horizontalCentered="1"/>
  <pageMargins left="0.39370077848434498" right="0.23622047901153601" top="0.35433071851730302" bottom="0.31496062874794001" header="0.118110239505768" footer="0.118110239505768"/>
  <pageSetup paperSize="9" orientation="landscape" r:id="rId1"/>
  <headerFooter>
    <oddHeader>&amp;LГРАНД-Смета, версия 2021.2</oddHeader>
    <oddFooter>&amp;R&amp;8Страница &amp;P</oddFooter>
  </headerFooter>
  <rowBreaks count="1" manualBreakCount="1">
    <brk id="34" max="65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5" zoomScaleNormal="85" workbookViewId="0">
      <selection activeCell="X37" sqref="X37"/>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D1" zoomScale="60" workbookViewId="0">
      <selection activeCell="H21" sqref="H2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2" t="s">
        <v>68</v>
      </c>
    </row>
    <row r="2" spans="1:28" s="11" customFormat="1" ht="18.75" customHeight="1" x14ac:dyDescent="0.3">
      <c r="A2" s="17"/>
      <c r="S2" s="14" t="s">
        <v>10</v>
      </c>
    </row>
    <row r="3" spans="1:28" s="11" customFormat="1" ht="18.75" x14ac:dyDescent="0.3">
      <c r="S3" s="14" t="s">
        <v>431</v>
      </c>
    </row>
    <row r="4" spans="1:28" s="11" customFormat="1" ht="18.75" customHeight="1" x14ac:dyDescent="0.2">
      <c r="A4" s="383" t="s">
        <v>439</v>
      </c>
      <c r="B4" s="383"/>
      <c r="C4" s="383"/>
      <c r="D4" s="383"/>
      <c r="E4" s="383"/>
      <c r="F4" s="383"/>
      <c r="G4" s="383"/>
      <c r="H4" s="383"/>
      <c r="I4" s="383"/>
      <c r="J4" s="383"/>
      <c r="K4" s="383"/>
      <c r="L4" s="383"/>
      <c r="M4" s="383"/>
      <c r="N4" s="383"/>
      <c r="O4" s="383"/>
      <c r="P4" s="383"/>
      <c r="Q4" s="383"/>
      <c r="R4" s="383"/>
      <c r="S4" s="383"/>
    </row>
    <row r="5" spans="1:28" s="11" customFormat="1" ht="15.75" x14ac:dyDescent="0.2">
      <c r="A5" s="16"/>
    </row>
    <row r="6" spans="1:28" s="11" customFormat="1" ht="32.25" customHeight="1" x14ac:dyDescent="0.2">
      <c r="A6" s="387" t="s">
        <v>9</v>
      </c>
      <c r="B6" s="387"/>
      <c r="C6" s="387"/>
      <c r="D6" s="387"/>
      <c r="E6" s="387"/>
      <c r="F6" s="387"/>
      <c r="G6" s="387"/>
      <c r="H6" s="387"/>
      <c r="I6" s="387"/>
      <c r="J6" s="387"/>
      <c r="K6" s="387"/>
      <c r="L6" s="387"/>
      <c r="M6" s="387"/>
      <c r="N6" s="387"/>
      <c r="O6" s="387"/>
      <c r="P6" s="387"/>
      <c r="Q6" s="387"/>
      <c r="R6" s="387"/>
      <c r="S6" s="387"/>
      <c r="T6" s="12"/>
      <c r="U6" s="12"/>
      <c r="V6" s="12"/>
      <c r="W6" s="12"/>
      <c r="X6" s="12"/>
      <c r="Y6" s="12"/>
      <c r="Z6" s="12"/>
      <c r="AA6" s="12"/>
      <c r="AB6" s="12"/>
    </row>
    <row r="7" spans="1:28" s="11" customFormat="1" ht="21.75" customHeight="1" x14ac:dyDescent="0.2">
      <c r="T7" s="12"/>
      <c r="U7" s="12"/>
      <c r="V7" s="12"/>
      <c r="W7" s="12"/>
      <c r="X7" s="12"/>
      <c r="Y7" s="12"/>
      <c r="Z7" s="12"/>
      <c r="AA7" s="12"/>
      <c r="AB7" s="12"/>
    </row>
    <row r="8" spans="1:28" s="11" customFormat="1" ht="18.75" x14ac:dyDescent="0.2">
      <c r="A8" s="400" t="s">
        <v>448</v>
      </c>
      <c r="B8" s="400"/>
      <c r="C8" s="400"/>
      <c r="D8" s="400"/>
      <c r="E8" s="400"/>
      <c r="F8" s="400"/>
      <c r="G8" s="400"/>
      <c r="H8" s="400"/>
      <c r="I8" s="400"/>
      <c r="J8" s="400"/>
      <c r="K8" s="400"/>
      <c r="L8" s="400"/>
      <c r="M8" s="400"/>
      <c r="N8" s="400"/>
      <c r="O8" s="400"/>
      <c r="P8" s="400"/>
      <c r="Q8" s="400"/>
      <c r="R8" s="400"/>
      <c r="S8" s="400"/>
      <c r="T8" s="12"/>
      <c r="U8" s="12"/>
      <c r="V8" s="12"/>
      <c r="W8" s="12"/>
      <c r="X8" s="12"/>
      <c r="Y8" s="12"/>
      <c r="Z8" s="12"/>
      <c r="AA8" s="12"/>
      <c r="AB8" s="12"/>
    </row>
    <row r="9" spans="1:28" s="11" customFormat="1" ht="18.75" x14ac:dyDescent="0.2">
      <c r="A9" s="384" t="s">
        <v>8</v>
      </c>
      <c r="B9" s="384"/>
      <c r="C9" s="384"/>
      <c r="D9" s="384"/>
      <c r="E9" s="384"/>
      <c r="F9" s="384"/>
      <c r="G9" s="384"/>
      <c r="H9" s="384"/>
      <c r="I9" s="384"/>
      <c r="J9" s="384"/>
      <c r="K9" s="384"/>
      <c r="L9" s="384"/>
      <c r="M9" s="384"/>
      <c r="N9" s="384"/>
      <c r="O9" s="384"/>
      <c r="P9" s="384"/>
      <c r="Q9" s="384"/>
      <c r="R9" s="384"/>
      <c r="S9" s="384"/>
      <c r="T9" s="12"/>
      <c r="U9" s="12"/>
      <c r="V9" s="12"/>
      <c r="W9" s="12"/>
      <c r="X9" s="12"/>
      <c r="Y9" s="12"/>
      <c r="Z9" s="12"/>
      <c r="AA9" s="12"/>
      <c r="AB9" s="12"/>
    </row>
    <row r="10" spans="1:28" s="11" customFormat="1" ht="18.75" x14ac:dyDescent="0.2">
      <c r="A10" s="387"/>
      <c r="B10" s="387"/>
      <c r="C10" s="387"/>
      <c r="D10" s="387"/>
      <c r="E10" s="387"/>
      <c r="F10" s="387"/>
      <c r="G10" s="387"/>
      <c r="H10" s="387"/>
      <c r="I10" s="387"/>
      <c r="J10" s="387"/>
      <c r="K10" s="387"/>
      <c r="L10" s="387"/>
      <c r="M10" s="387"/>
      <c r="N10" s="387"/>
      <c r="O10" s="387"/>
      <c r="P10" s="387"/>
      <c r="Q10" s="387"/>
      <c r="R10" s="387"/>
      <c r="S10" s="387"/>
      <c r="T10" s="12"/>
      <c r="U10" s="12"/>
      <c r="V10" s="12"/>
      <c r="W10" s="12"/>
      <c r="X10" s="12"/>
      <c r="Y10" s="12"/>
      <c r="Z10" s="12"/>
      <c r="AA10" s="12"/>
      <c r="AB10" s="12"/>
    </row>
    <row r="11" spans="1:28" s="11" customFormat="1" ht="18.75" x14ac:dyDescent="0.2">
      <c r="A11" s="397" t="s">
        <v>492</v>
      </c>
      <c r="B11" s="397"/>
      <c r="C11" s="397"/>
      <c r="D11" s="397"/>
      <c r="E11" s="397"/>
      <c r="F11" s="397"/>
      <c r="G11" s="397"/>
      <c r="H11" s="397"/>
      <c r="I11" s="397"/>
      <c r="J11" s="397"/>
      <c r="K11" s="397"/>
      <c r="L11" s="397"/>
      <c r="M11" s="397"/>
      <c r="N11" s="397"/>
      <c r="O11" s="397"/>
      <c r="P11" s="397"/>
      <c r="Q11" s="397"/>
      <c r="R11" s="397"/>
      <c r="S11" s="397"/>
      <c r="T11" s="12"/>
      <c r="U11" s="12"/>
      <c r="V11" s="12"/>
      <c r="W11" s="12"/>
      <c r="X11" s="12"/>
      <c r="Y11" s="12"/>
      <c r="Z11" s="12"/>
      <c r="AA11" s="12"/>
      <c r="AB11" s="12"/>
    </row>
    <row r="12" spans="1:28" s="11" customFormat="1" ht="18.75" x14ac:dyDescent="0.2">
      <c r="A12" s="384" t="s">
        <v>7</v>
      </c>
      <c r="B12" s="384"/>
      <c r="C12" s="384"/>
      <c r="D12" s="384"/>
      <c r="E12" s="384"/>
      <c r="F12" s="384"/>
      <c r="G12" s="384"/>
      <c r="H12" s="384"/>
      <c r="I12" s="384"/>
      <c r="J12" s="384"/>
      <c r="K12" s="384"/>
      <c r="L12" s="384"/>
      <c r="M12" s="384"/>
      <c r="N12" s="384"/>
      <c r="O12" s="384"/>
      <c r="P12" s="384"/>
      <c r="Q12" s="384"/>
      <c r="R12" s="384"/>
      <c r="S12" s="384"/>
      <c r="T12" s="12"/>
      <c r="U12" s="12"/>
      <c r="V12" s="12"/>
      <c r="W12" s="12"/>
      <c r="X12" s="12"/>
      <c r="Y12" s="12"/>
      <c r="Z12" s="12"/>
      <c r="AA12" s="12"/>
      <c r="AB12" s="12"/>
    </row>
    <row r="13" spans="1:28" s="8" customFormat="1" ht="15.75" customHeight="1" x14ac:dyDescent="0.2">
      <c r="A13" s="398"/>
      <c r="B13" s="398"/>
      <c r="C13" s="398"/>
      <c r="D13" s="398"/>
      <c r="E13" s="398"/>
      <c r="F13" s="398"/>
      <c r="G13" s="398"/>
      <c r="H13" s="398"/>
      <c r="I13" s="398"/>
      <c r="J13" s="398"/>
      <c r="K13" s="398"/>
      <c r="L13" s="398"/>
      <c r="M13" s="398"/>
      <c r="N13" s="398"/>
      <c r="O13" s="398"/>
      <c r="P13" s="398"/>
      <c r="Q13" s="398"/>
      <c r="R13" s="398"/>
      <c r="S13" s="398"/>
      <c r="T13" s="9"/>
      <c r="U13" s="9"/>
      <c r="V13" s="9"/>
      <c r="W13" s="9"/>
      <c r="X13" s="9"/>
      <c r="Y13" s="9"/>
      <c r="Z13" s="9"/>
      <c r="AA13" s="9"/>
      <c r="AB13" s="9"/>
    </row>
    <row r="14" spans="1:28" s="2" customFormat="1" ht="18.75" x14ac:dyDescent="0.2">
      <c r="A14" s="399" t="s">
        <v>459</v>
      </c>
      <c r="B14" s="399"/>
      <c r="C14" s="399"/>
      <c r="D14" s="399"/>
      <c r="E14" s="399"/>
      <c r="F14" s="399"/>
      <c r="G14" s="399"/>
      <c r="H14" s="399"/>
      <c r="I14" s="399"/>
      <c r="J14" s="399"/>
      <c r="K14" s="399"/>
      <c r="L14" s="399"/>
      <c r="M14" s="399"/>
      <c r="N14" s="399"/>
      <c r="O14" s="399"/>
      <c r="P14" s="399"/>
      <c r="Q14" s="399"/>
      <c r="R14" s="399"/>
      <c r="S14" s="399"/>
      <c r="T14" s="7"/>
      <c r="U14" s="7"/>
      <c r="V14" s="7"/>
      <c r="W14" s="7"/>
      <c r="X14" s="7"/>
      <c r="Y14" s="7"/>
      <c r="Z14" s="7"/>
      <c r="AA14" s="7"/>
      <c r="AB14" s="7"/>
    </row>
    <row r="15" spans="1:28" s="2" customFormat="1" ht="15" customHeight="1" x14ac:dyDescent="0.2">
      <c r="A15" s="384" t="s">
        <v>6</v>
      </c>
      <c r="B15" s="384"/>
      <c r="C15" s="384"/>
      <c r="D15" s="384"/>
      <c r="E15" s="384"/>
      <c r="F15" s="384"/>
      <c r="G15" s="384"/>
      <c r="H15" s="384"/>
      <c r="I15" s="384"/>
      <c r="J15" s="384"/>
      <c r="K15" s="384"/>
      <c r="L15" s="384"/>
      <c r="M15" s="384"/>
      <c r="N15" s="384"/>
      <c r="O15" s="384"/>
      <c r="P15" s="384"/>
      <c r="Q15" s="384"/>
      <c r="R15" s="384"/>
      <c r="S15" s="384"/>
      <c r="T15" s="5"/>
      <c r="U15" s="5"/>
      <c r="V15" s="5"/>
      <c r="W15" s="5"/>
      <c r="X15" s="5"/>
      <c r="Y15" s="5"/>
      <c r="Z15" s="5"/>
      <c r="AA15" s="5"/>
      <c r="AB15" s="5"/>
    </row>
    <row r="16" spans="1:28" s="2" customFormat="1" ht="15" customHeight="1" x14ac:dyDescent="0.2">
      <c r="A16" s="394"/>
      <c r="B16" s="394"/>
      <c r="C16" s="394"/>
      <c r="D16" s="394"/>
      <c r="E16" s="394"/>
      <c r="F16" s="394"/>
      <c r="G16" s="394"/>
      <c r="H16" s="394"/>
      <c r="I16" s="394"/>
      <c r="J16" s="394"/>
      <c r="K16" s="394"/>
      <c r="L16" s="394"/>
      <c r="M16" s="394"/>
      <c r="N16" s="394"/>
      <c r="O16" s="394"/>
      <c r="P16" s="394"/>
      <c r="Q16" s="394"/>
      <c r="R16" s="394"/>
      <c r="S16" s="394"/>
      <c r="T16" s="3"/>
      <c r="U16" s="3"/>
      <c r="V16" s="3"/>
      <c r="W16" s="3"/>
      <c r="X16" s="3"/>
      <c r="Y16" s="3"/>
    </row>
    <row r="17" spans="1:28" s="2" customFormat="1" ht="45.75" customHeight="1" x14ac:dyDescent="0.2">
      <c r="A17" s="385" t="s">
        <v>370</v>
      </c>
      <c r="B17" s="385"/>
      <c r="C17" s="385"/>
      <c r="D17" s="385"/>
      <c r="E17" s="385"/>
      <c r="F17" s="385"/>
      <c r="G17" s="385"/>
      <c r="H17" s="385"/>
      <c r="I17" s="385"/>
      <c r="J17" s="385"/>
      <c r="K17" s="385"/>
      <c r="L17" s="385"/>
      <c r="M17" s="385"/>
      <c r="N17" s="385"/>
      <c r="O17" s="385"/>
      <c r="P17" s="385"/>
      <c r="Q17" s="385"/>
      <c r="R17" s="385"/>
      <c r="S17" s="385"/>
      <c r="T17" s="6"/>
      <c r="U17" s="6"/>
      <c r="V17" s="6"/>
      <c r="W17" s="6"/>
      <c r="X17" s="6"/>
      <c r="Y17" s="6"/>
      <c r="Z17" s="6"/>
      <c r="AA17" s="6"/>
      <c r="AB17" s="6"/>
    </row>
    <row r="18" spans="1:28" s="2" customFormat="1" ht="15" customHeight="1" x14ac:dyDescent="0.2">
      <c r="A18" s="395"/>
      <c r="B18" s="395"/>
      <c r="C18" s="395"/>
      <c r="D18" s="395"/>
      <c r="E18" s="395"/>
      <c r="F18" s="395"/>
      <c r="G18" s="395"/>
      <c r="H18" s="395"/>
      <c r="I18" s="395"/>
      <c r="J18" s="395"/>
      <c r="K18" s="395"/>
      <c r="L18" s="395"/>
      <c r="M18" s="395"/>
      <c r="N18" s="395"/>
      <c r="O18" s="395"/>
      <c r="P18" s="395"/>
      <c r="Q18" s="395"/>
      <c r="R18" s="395"/>
      <c r="S18" s="395"/>
      <c r="T18" s="3"/>
      <c r="U18" s="3"/>
      <c r="V18" s="3"/>
      <c r="W18" s="3"/>
      <c r="X18" s="3"/>
      <c r="Y18" s="3"/>
    </row>
    <row r="19" spans="1:28" s="2" customFormat="1" ht="54" customHeight="1" x14ac:dyDescent="0.2">
      <c r="A19" s="396" t="s">
        <v>5</v>
      </c>
      <c r="B19" s="396" t="s">
        <v>99</v>
      </c>
      <c r="C19" s="401" t="s">
        <v>264</v>
      </c>
      <c r="D19" s="396" t="s">
        <v>263</v>
      </c>
      <c r="E19" s="396" t="s">
        <v>98</v>
      </c>
      <c r="F19" s="396" t="s">
        <v>97</v>
      </c>
      <c r="G19" s="396" t="s">
        <v>259</v>
      </c>
      <c r="H19" s="396" t="s">
        <v>96</v>
      </c>
      <c r="I19" s="396" t="s">
        <v>95</v>
      </c>
      <c r="J19" s="396" t="s">
        <v>94</v>
      </c>
      <c r="K19" s="396" t="s">
        <v>93</v>
      </c>
      <c r="L19" s="396" t="s">
        <v>92</v>
      </c>
      <c r="M19" s="396" t="s">
        <v>91</v>
      </c>
      <c r="N19" s="396" t="s">
        <v>90</v>
      </c>
      <c r="O19" s="396" t="s">
        <v>89</v>
      </c>
      <c r="P19" s="396" t="s">
        <v>88</v>
      </c>
      <c r="Q19" s="396" t="s">
        <v>262</v>
      </c>
      <c r="R19" s="396"/>
      <c r="S19" s="403" t="s">
        <v>364</v>
      </c>
      <c r="T19" s="3"/>
      <c r="U19" s="3"/>
      <c r="V19" s="3"/>
      <c r="W19" s="3"/>
      <c r="X19" s="3"/>
      <c r="Y19" s="3"/>
    </row>
    <row r="20" spans="1:28" s="2" customFormat="1" ht="180.75" customHeight="1" x14ac:dyDescent="0.2">
      <c r="A20" s="396"/>
      <c r="B20" s="396"/>
      <c r="C20" s="402"/>
      <c r="D20" s="396"/>
      <c r="E20" s="396"/>
      <c r="F20" s="396"/>
      <c r="G20" s="396"/>
      <c r="H20" s="396"/>
      <c r="I20" s="396"/>
      <c r="J20" s="396"/>
      <c r="K20" s="396"/>
      <c r="L20" s="396"/>
      <c r="M20" s="396"/>
      <c r="N20" s="396"/>
      <c r="O20" s="396"/>
      <c r="P20" s="396"/>
      <c r="Q20" s="45" t="s">
        <v>260</v>
      </c>
      <c r="R20" s="46" t="s">
        <v>261</v>
      </c>
      <c r="S20" s="403"/>
      <c r="T20" s="31"/>
      <c r="U20" s="31"/>
      <c r="V20" s="31"/>
      <c r="W20" s="31"/>
      <c r="X20" s="31"/>
      <c r="Y20" s="31"/>
      <c r="Z20" s="30"/>
      <c r="AA20" s="30"/>
      <c r="AB20" s="30"/>
    </row>
    <row r="21" spans="1:28" s="2" customFormat="1" ht="18.75" x14ac:dyDescent="0.2">
      <c r="A21" s="45">
        <v>1</v>
      </c>
      <c r="B21" s="50">
        <v>2</v>
      </c>
      <c r="C21" s="45">
        <v>3</v>
      </c>
      <c r="D21" s="50">
        <v>4</v>
      </c>
      <c r="E21" s="45">
        <v>5</v>
      </c>
      <c r="F21" s="50">
        <v>6</v>
      </c>
      <c r="G21" s="137">
        <v>7</v>
      </c>
      <c r="H21" s="138">
        <v>8</v>
      </c>
      <c r="I21" s="137">
        <v>9</v>
      </c>
      <c r="J21" s="138">
        <v>10</v>
      </c>
      <c r="K21" s="137">
        <v>11</v>
      </c>
      <c r="L21" s="138">
        <v>12</v>
      </c>
      <c r="M21" s="137">
        <v>13</v>
      </c>
      <c r="N21" s="138">
        <v>14</v>
      </c>
      <c r="O21" s="137">
        <v>15</v>
      </c>
      <c r="P21" s="138">
        <v>16</v>
      </c>
      <c r="Q21" s="137">
        <v>17</v>
      </c>
      <c r="R21" s="138">
        <v>18</v>
      </c>
      <c r="S21" s="137">
        <v>19</v>
      </c>
      <c r="T21" s="31"/>
      <c r="U21" s="31"/>
      <c r="V21" s="31"/>
      <c r="W21" s="31"/>
      <c r="X21" s="31"/>
      <c r="Y21" s="31"/>
      <c r="Z21" s="30"/>
      <c r="AA21" s="30"/>
      <c r="AB21" s="30"/>
    </row>
    <row r="22" spans="1:28" s="2" customFormat="1" ht="43.5" customHeight="1" x14ac:dyDescent="0.2">
      <c r="A22" s="45"/>
      <c r="B22" s="391" t="s">
        <v>419</v>
      </c>
      <c r="C22" s="392"/>
      <c r="D22" s="392"/>
      <c r="E22" s="392"/>
      <c r="F22" s="392"/>
      <c r="G22" s="393"/>
      <c r="H22" s="50"/>
      <c r="I22" s="50"/>
      <c r="J22" s="50"/>
      <c r="K22" s="50"/>
      <c r="L22" s="50"/>
      <c r="M22" s="50"/>
      <c r="N22" s="50"/>
      <c r="O22" s="50"/>
      <c r="P22" s="50"/>
      <c r="Q22" s="41"/>
      <c r="R22" s="4"/>
      <c r="S22" s="136"/>
      <c r="T22" s="31"/>
      <c r="U22" s="31"/>
      <c r="V22" s="31"/>
      <c r="W22" s="31"/>
      <c r="X22" s="31"/>
      <c r="Y22" s="31"/>
      <c r="Z22" s="30"/>
      <c r="AA22" s="30"/>
      <c r="AB22" s="30"/>
    </row>
    <row r="23" spans="1:28"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A4:S4"/>
    <mergeCell ref="A6:S6"/>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B22:G22"/>
    <mergeCell ref="A15:S15"/>
    <mergeCell ref="A16:S16"/>
    <mergeCell ref="A17:S17"/>
    <mergeCell ref="A18:S18"/>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U25" sqref="U25"/>
    </sheetView>
  </sheetViews>
  <sheetFormatPr defaultColWidth="10.7109375" defaultRowHeight="15.75" x14ac:dyDescent="0.25"/>
  <cols>
    <col min="1" max="3" width="10.7109375" style="55"/>
    <col min="4" max="4" width="16.140625" style="55" customWidth="1"/>
    <col min="5" max="5" width="16.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2" width="10.85546875" style="55" customWidth="1"/>
    <col min="23"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68</v>
      </c>
    </row>
    <row r="2" spans="1:27" s="11" customFormat="1" ht="18.75" customHeight="1" x14ac:dyDescent="0.3">
      <c r="E2" s="17"/>
      <c r="Q2" s="15"/>
      <c r="R2" s="15"/>
      <c r="AA2" s="14" t="s">
        <v>10</v>
      </c>
    </row>
    <row r="3" spans="1:27" s="11" customFormat="1" ht="18.75" customHeight="1" x14ac:dyDescent="0.3">
      <c r="E3" s="17"/>
      <c r="Q3" s="15"/>
      <c r="R3" s="15"/>
      <c r="AA3" s="14" t="s">
        <v>431</v>
      </c>
    </row>
    <row r="4" spans="1:27" s="11" customFormat="1" x14ac:dyDescent="0.2">
      <c r="E4" s="16"/>
      <c r="Q4" s="15"/>
      <c r="R4" s="15"/>
    </row>
    <row r="5" spans="1:27" s="11" customFormat="1" x14ac:dyDescent="0.2">
      <c r="A5" s="383" t="s">
        <v>438</v>
      </c>
      <c r="B5" s="383"/>
      <c r="C5" s="383"/>
      <c r="D5" s="383"/>
      <c r="E5" s="383"/>
      <c r="F5" s="383"/>
      <c r="G5" s="383"/>
      <c r="H5" s="383"/>
      <c r="I5" s="383"/>
      <c r="J5" s="383"/>
      <c r="K5" s="383"/>
      <c r="L5" s="383"/>
      <c r="M5" s="383"/>
      <c r="N5" s="383"/>
      <c r="O5" s="383"/>
      <c r="P5" s="383"/>
      <c r="Q5" s="383"/>
      <c r="R5" s="383"/>
      <c r="S5" s="383"/>
      <c r="T5" s="383"/>
      <c r="U5" s="383"/>
      <c r="V5" s="383"/>
      <c r="W5" s="383"/>
      <c r="X5" s="383"/>
      <c r="Y5" s="383"/>
      <c r="Z5" s="383"/>
      <c r="AA5" s="383"/>
    </row>
    <row r="6" spans="1:27" s="11" customFormat="1" x14ac:dyDescent="0.2">
      <c r="A6" s="146"/>
      <c r="B6" s="146"/>
      <c r="C6" s="146"/>
      <c r="D6" s="146"/>
      <c r="E6" s="146"/>
      <c r="F6" s="146"/>
      <c r="G6" s="146"/>
      <c r="H6" s="146"/>
      <c r="I6" s="146"/>
      <c r="J6" s="146"/>
      <c r="K6" s="146"/>
      <c r="L6" s="146"/>
      <c r="M6" s="146"/>
      <c r="N6" s="146"/>
      <c r="O6" s="146"/>
      <c r="P6" s="146"/>
      <c r="Q6" s="146"/>
      <c r="R6" s="146"/>
      <c r="S6" s="146"/>
      <c r="T6" s="146"/>
    </row>
    <row r="7" spans="1:27" s="11" customFormat="1" ht="18.75" x14ac:dyDescent="0.2">
      <c r="E7" s="387" t="s">
        <v>9</v>
      </c>
      <c r="F7" s="387"/>
      <c r="G7" s="387"/>
      <c r="H7" s="387"/>
      <c r="I7" s="387"/>
      <c r="J7" s="387"/>
      <c r="K7" s="387"/>
      <c r="L7" s="387"/>
      <c r="M7" s="387"/>
      <c r="N7" s="387"/>
      <c r="O7" s="387"/>
      <c r="P7" s="387"/>
      <c r="Q7" s="387"/>
      <c r="R7" s="387"/>
      <c r="S7" s="387"/>
      <c r="T7" s="387"/>
      <c r="U7" s="387"/>
      <c r="V7" s="387"/>
      <c r="W7" s="387"/>
      <c r="X7" s="387"/>
      <c r="Y7" s="38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88" t="s">
        <v>447</v>
      </c>
      <c r="F9" s="388"/>
      <c r="G9" s="388"/>
      <c r="H9" s="388"/>
      <c r="I9" s="388"/>
      <c r="J9" s="388"/>
      <c r="K9" s="388"/>
      <c r="L9" s="388"/>
      <c r="M9" s="388"/>
      <c r="N9" s="388"/>
      <c r="O9" s="388"/>
      <c r="P9" s="388"/>
      <c r="Q9" s="388"/>
      <c r="R9" s="388"/>
      <c r="S9" s="388"/>
      <c r="T9" s="388"/>
      <c r="U9" s="388"/>
      <c r="V9" s="388"/>
      <c r="W9" s="388"/>
      <c r="X9" s="388"/>
      <c r="Y9" s="388"/>
    </row>
    <row r="10" spans="1:27" s="11" customFormat="1" ht="18.75" customHeight="1" x14ac:dyDescent="0.2">
      <c r="E10" s="384" t="s">
        <v>8</v>
      </c>
      <c r="F10" s="384"/>
      <c r="G10" s="384"/>
      <c r="H10" s="384"/>
      <c r="I10" s="384"/>
      <c r="J10" s="384"/>
      <c r="K10" s="384"/>
      <c r="L10" s="384"/>
      <c r="M10" s="384"/>
      <c r="N10" s="384"/>
      <c r="O10" s="384"/>
      <c r="P10" s="384"/>
      <c r="Q10" s="384"/>
      <c r="R10" s="384"/>
      <c r="S10" s="384"/>
      <c r="T10" s="384"/>
      <c r="U10" s="384"/>
      <c r="V10" s="384"/>
      <c r="W10" s="384"/>
      <c r="X10" s="384"/>
      <c r="Y10" s="38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5" t="s">
        <v>492</v>
      </c>
      <c r="F12" s="405"/>
      <c r="G12" s="405"/>
      <c r="H12" s="405"/>
      <c r="I12" s="405"/>
      <c r="J12" s="405"/>
      <c r="K12" s="405"/>
      <c r="L12" s="405"/>
      <c r="M12" s="405"/>
      <c r="N12" s="405"/>
      <c r="O12" s="405"/>
      <c r="P12" s="405"/>
      <c r="Q12" s="405"/>
      <c r="R12" s="405"/>
      <c r="S12" s="405"/>
      <c r="T12" s="405"/>
      <c r="U12" s="405"/>
      <c r="V12" s="405"/>
      <c r="W12" s="405"/>
      <c r="X12" s="405"/>
      <c r="Y12" s="405"/>
    </row>
    <row r="13" spans="1:27" s="11" customFormat="1" ht="18.75" customHeight="1" x14ac:dyDescent="0.2">
      <c r="E13" s="384" t="s">
        <v>7</v>
      </c>
      <c r="F13" s="384"/>
      <c r="G13" s="384"/>
      <c r="H13" s="384"/>
      <c r="I13" s="384"/>
      <c r="J13" s="384"/>
      <c r="K13" s="384"/>
      <c r="L13" s="384"/>
      <c r="M13" s="384"/>
      <c r="N13" s="384"/>
      <c r="O13" s="384"/>
      <c r="P13" s="384"/>
      <c r="Q13" s="384"/>
      <c r="R13" s="384"/>
      <c r="S13" s="384"/>
      <c r="T13" s="384"/>
      <c r="U13" s="384"/>
      <c r="V13" s="384"/>
      <c r="W13" s="384"/>
      <c r="X13" s="384"/>
      <c r="Y13" s="384"/>
    </row>
    <row r="14" spans="1:27" s="8" customFormat="1" ht="16.5" customHeight="1" x14ac:dyDescent="0.2">
      <c r="E14" s="9"/>
      <c r="F14" s="9"/>
      <c r="G14" s="9"/>
      <c r="H14" s="9"/>
      <c r="I14" s="9"/>
      <c r="J14" s="9"/>
      <c r="K14" s="9"/>
      <c r="L14" s="9"/>
      <c r="M14" s="9"/>
      <c r="N14" s="9"/>
      <c r="O14" s="9"/>
      <c r="P14" s="9"/>
      <c r="Q14" s="9"/>
      <c r="R14" s="9"/>
      <c r="S14" s="9"/>
      <c r="T14" s="9"/>
      <c r="U14" s="9"/>
      <c r="V14" s="9"/>
      <c r="W14" s="9"/>
    </row>
    <row r="15" spans="1:27" s="2" customFormat="1" ht="18.75" customHeight="1" x14ac:dyDescent="0.2">
      <c r="E15" s="404" t="s">
        <v>459</v>
      </c>
      <c r="F15" s="404"/>
      <c r="G15" s="404"/>
      <c r="H15" s="404"/>
      <c r="I15" s="404"/>
      <c r="J15" s="404"/>
      <c r="K15" s="404"/>
      <c r="L15" s="404"/>
      <c r="M15" s="404"/>
      <c r="N15" s="404"/>
      <c r="O15" s="404"/>
      <c r="P15" s="404"/>
      <c r="Q15" s="404"/>
      <c r="R15" s="404"/>
      <c r="S15" s="404"/>
      <c r="T15" s="404"/>
      <c r="U15" s="404"/>
      <c r="V15" s="404"/>
      <c r="W15" s="404"/>
      <c r="X15" s="404"/>
      <c r="Y15" s="404"/>
    </row>
    <row r="16" spans="1:27" s="2" customFormat="1" ht="15" customHeight="1" x14ac:dyDescent="0.2">
      <c r="E16" s="384" t="s">
        <v>6</v>
      </c>
      <c r="F16" s="384"/>
      <c r="G16" s="384"/>
      <c r="H16" s="384"/>
      <c r="I16" s="384"/>
      <c r="J16" s="384"/>
      <c r="K16" s="384"/>
      <c r="L16" s="384"/>
      <c r="M16" s="384"/>
      <c r="N16" s="384"/>
      <c r="O16" s="384"/>
      <c r="P16" s="384"/>
      <c r="Q16" s="384"/>
      <c r="R16" s="384"/>
      <c r="S16" s="384"/>
      <c r="T16" s="384"/>
      <c r="U16" s="384"/>
      <c r="V16" s="384"/>
      <c r="W16" s="384"/>
      <c r="X16" s="384"/>
      <c r="Y16" s="38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86"/>
      <c r="F18" s="386"/>
      <c r="G18" s="386"/>
      <c r="H18" s="386"/>
      <c r="I18" s="386"/>
      <c r="J18" s="386"/>
      <c r="K18" s="386"/>
      <c r="L18" s="386"/>
      <c r="M18" s="386"/>
      <c r="N18" s="386"/>
      <c r="O18" s="386"/>
      <c r="P18" s="386"/>
      <c r="Q18" s="386"/>
      <c r="R18" s="386"/>
      <c r="S18" s="386"/>
      <c r="T18" s="386"/>
      <c r="U18" s="386"/>
      <c r="V18" s="386"/>
      <c r="W18" s="386"/>
      <c r="X18" s="386"/>
      <c r="Y18" s="386"/>
    </row>
    <row r="19" spans="1:27" ht="25.5" customHeight="1" x14ac:dyDescent="0.25">
      <c r="A19" s="386" t="s">
        <v>375</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row>
    <row r="20" spans="1:27" s="59" customFormat="1" ht="21" customHeight="1" x14ac:dyDescent="0.25"/>
    <row r="21" spans="1:27" ht="15.75" customHeight="1" x14ac:dyDescent="0.25">
      <c r="A21" s="408" t="s">
        <v>5</v>
      </c>
      <c r="B21" s="410" t="s">
        <v>381</v>
      </c>
      <c r="C21" s="411"/>
      <c r="D21" s="410" t="s">
        <v>383</v>
      </c>
      <c r="E21" s="411"/>
      <c r="F21" s="406" t="s">
        <v>93</v>
      </c>
      <c r="G21" s="407"/>
      <c r="H21" s="407"/>
      <c r="I21" s="414"/>
      <c r="J21" s="408" t="s">
        <v>384</v>
      </c>
      <c r="K21" s="410" t="s">
        <v>385</v>
      </c>
      <c r="L21" s="411"/>
      <c r="M21" s="410" t="s">
        <v>386</v>
      </c>
      <c r="N21" s="411"/>
      <c r="O21" s="410" t="s">
        <v>374</v>
      </c>
      <c r="P21" s="411"/>
      <c r="Q21" s="410" t="s">
        <v>111</v>
      </c>
      <c r="R21" s="411"/>
      <c r="S21" s="408" t="s">
        <v>110</v>
      </c>
      <c r="T21" s="408" t="s">
        <v>387</v>
      </c>
      <c r="U21" s="408" t="s">
        <v>382</v>
      </c>
      <c r="V21" s="410" t="s">
        <v>109</v>
      </c>
      <c r="W21" s="411"/>
      <c r="X21" s="406" t="s">
        <v>106</v>
      </c>
      <c r="Y21" s="407"/>
      <c r="Z21" s="406" t="s">
        <v>105</v>
      </c>
      <c r="AA21" s="407"/>
    </row>
    <row r="22" spans="1:27" ht="216" customHeight="1" x14ac:dyDescent="0.25">
      <c r="A22" s="415"/>
      <c r="B22" s="412"/>
      <c r="C22" s="413"/>
      <c r="D22" s="412"/>
      <c r="E22" s="413"/>
      <c r="F22" s="406" t="s">
        <v>108</v>
      </c>
      <c r="G22" s="414"/>
      <c r="H22" s="406" t="s">
        <v>107</v>
      </c>
      <c r="I22" s="414"/>
      <c r="J22" s="409"/>
      <c r="K22" s="412"/>
      <c r="L22" s="413"/>
      <c r="M22" s="412"/>
      <c r="N22" s="413"/>
      <c r="O22" s="412"/>
      <c r="P22" s="413"/>
      <c r="Q22" s="412"/>
      <c r="R22" s="413"/>
      <c r="S22" s="409"/>
      <c r="T22" s="409"/>
      <c r="U22" s="409"/>
      <c r="V22" s="412"/>
      <c r="W22" s="413"/>
      <c r="X22" s="102" t="s">
        <v>104</v>
      </c>
      <c r="Y22" s="102" t="s">
        <v>373</v>
      </c>
      <c r="Z22" s="102" t="s">
        <v>103</v>
      </c>
      <c r="AA22" s="102" t="s">
        <v>102</v>
      </c>
    </row>
    <row r="23" spans="1:27" ht="60" customHeight="1" x14ac:dyDescent="0.25">
      <c r="A23" s="409"/>
      <c r="B23" s="143" t="s">
        <v>100</v>
      </c>
      <c r="C23" s="143" t="s">
        <v>101</v>
      </c>
      <c r="D23" s="103" t="s">
        <v>100</v>
      </c>
      <c r="E23" s="103" t="s">
        <v>101</v>
      </c>
      <c r="F23" s="103" t="s">
        <v>100</v>
      </c>
      <c r="G23" s="103" t="s">
        <v>101</v>
      </c>
      <c r="H23" s="103" t="s">
        <v>100</v>
      </c>
      <c r="I23" s="103" t="s">
        <v>101</v>
      </c>
      <c r="J23" s="103" t="s">
        <v>100</v>
      </c>
      <c r="K23" s="103" t="s">
        <v>100</v>
      </c>
      <c r="L23" s="103" t="s">
        <v>101</v>
      </c>
      <c r="M23" s="103" t="s">
        <v>100</v>
      </c>
      <c r="N23" s="103" t="s">
        <v>101</v>
      </c>
      <c r="O23" s="103" t="s">
        <v>100</v>
      </c>
      <c r="P23" s="103" t="s">
        <v>101</v>
      </c>
      <c r="Q23" s="103" t="s">
        <v>100</v>
      </c>
      <c r="R23" s="103" t="s">
        <v>101</v>
      </c>
      <c r="S23" s="103" t="s">
        <v>100</v>
      </c>
      <c r="T23" s="103" t="s">
        <v>100</v>
      </c>
      <c r="U23" s="103" t="s">
        <v>100</v>
      </c>
      <c r="V23" s="103" t="s">
        <v>100</v>
      </c>
      <c r="W23" s="103" t="s">
        <v>101</v>
      </c>
      <c r="X23" s="103" t="s">
        <v>100</v>
      </c>
      <c r="Y23" s="103" t="s">
        <v>100</v>
      </c>
      <c r="Z23" s="102" t="s">
        <v>100</v>
      </c>
      <c r="AA23" s="102" t="s">
        <v>100</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9" customFormat="1" ht="106.5" customHeight="1" x14ac:dyDescent="0.25">
      <c r="A25" s="108">
        <v>1</v>
      </c>
      <c r="B25" s="185" t="s">
        <v>440</v>
      </c>
      <c r="C25" s="205" t="s">
        <v>441</v>
      </c>
      <c r="D25" s="185" t="s">
        <v>440</v>
      </c>
      <c r="E25" s="205" t="s">
        <v>441</v>
      </c>
      <c r="F25" s="187" t="s">
        <v>423</v>
      </c>
      <c r="G25" s="212">
        <v>6</v>
      </c>
      <c r="H25" s="187" t="s">
        <v>423</v>
      </c>
      <c r="I25" s="212">
        <v>6</v>
      </c>
      <c r="J25" s="190" t="s">
        <v>442</v>
      </c>
      <c r="K25" s="180" t="s">
        <v>423</v>
      </c>
      <c r="L25" s="180" t="s">
        <v>415</v>
      </c>
      <c r="M25" s="181" t="s">
        <v>423</v>
      </c>
      <c r="N25" s="182" t="s">
        <v>794</v>
      </c>
      <c r="O25" s="182" t="s">
        <v>423</v>
      </c>
      <c r="P25" s="182" t="s">
        <v>429</v>
      </c>
      <c r="Q25" s="186" t="s">
        <v>423</v>
      </c>
      <c r="R25" s="213">
        <v>5.9009999999999998</v>
      </c>
      <c r="S25" s="182" t="s">
        <v>423</v>
      </c>
      <c r="T25" s="189" t="s">
        <v>423</v>
      </c>
      <c r="U25" s="184" t="s">
        <v>420</v>
      </c>
      <c r="V25" s="181" t="s">
        <v>423</v>
      </c>
      <c r="W25" s="109" t="s">
        <v>417</v>
      </c>
      <c r="X25" s="193" t="s">
        <v>420</v>
      </c>
      <c r="Y25" s="193" t="s">
        <v>420</v>
      </c>
      <c r="Z25" s="193" t="s">
        <v>420</v>
      </c>
      <c r="AA25" s="193" t="s">
        <v>420</v>
      </c>
    </row>
    <row r="26" spans="1:27" ht="3" customHeight="1" x14ac:dyDescent="0.25">
      <c r="X26" s="104"/>
      <c r="Y26" s="105"/>
      <c r="Z26" s="56"/>
      <c r="AA26" s="56"/>
    </row>
    <row r="27" spans="1:27" s="57" customFormat="1" ht="12.75" x14ac:dyDescent="0.2">
      <c r="A27" s="58"/>
      <c r="B27" s="58"/>
      <c r="C27" s="58"/>
      <c r="E27" s="58"/>
      <c r="X27" s="106"/>
      <c r="Y27" s="106"/>
      <c r="Z27" s="106"/>
      <c r="AA27" s="106"/>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5" zoomScaleSheetLayoutView="85" workbookViewId="0">
      <selection activeCell="C25" sqref="C25"/>
    </sheetView>
  </sheetViews>
  <sheetFormatPr defaultRowHeight="15" x14ac:dyDescent="0.25"/>
  <cols>
    <col min="1" max="1" width="6.140625" style="1" customWidth="1"/>
    <col min="2" max="2" width="53.5703125" style="1" customWidth="1"/>
    <col min="3" max="3" width="98.140625" style="1" customWidth="1"/>
    <col min="4" max="4" width="14.42578125" style="1" hidden="1" customWidth="1"/>
    <col min="5" max="5" width="36.5703125" style="1" hidden="1" customWidth="1"/>
    <col min="6" max="6" width="9" style="1" hidden="1" customWidth="1"/>
    <col min="7" max="7" width="25.5703125" style="1" hidden="1" customWidth="1"/>
    <col min="8" max="8" width="16.42578125" style="1" hidden="1" customWidth="1"/>
    <col min="9" max="9" width="3.5703125" style="1" hidden="1" customWidth="1"/>
    <col min="10" max="21" width="9.140625" style="1" hidden="1" customWidth="1"/>
    <col min="22" max="16384" width="9.140625" style="1"/>
  </cols>
  <sheetData>
    <row r="1" spans="1:29" s="11" customFormat="1" ht="18.75" customHeight="1" x14ac:dyDescent="0.2">
      <c r="A1" s="17"/>
      <c r="C1" s="42" t="s">
        <v>68</v>
      </c>
      <c r="E1" s="15"/>
      <c r="F1" s="15"/>
    </row>
    <row r="2" spans="1:29" s="11" customFormat="1" ht="18.75" customHeight="1" x14ac:dyDescent="0.3">
      <c r="A2" s="17"/>
      <c r="C2" s="14" t="s">
        <v>10</v>
      </c>
      <c r="E2" s="15"/>
      <c r="F2" s="15"/>
    </row>
    <row r="3" spans="1:29" s="11" customFormat="1" ht="18.75" x14ac:dyDescent="0.3">
      <c r="A3" s="16"/>
      <c r="C3" s="14" t="s">
        <v>431</v>
      </c>
      <c r="E3" s="15"/>
      <c r="F3" s="15"/>
    </row>
    <row r="4" spans="1:29" s="11" customFormat="1" ht="15.75" x14ac:dyDescent="0.2">
      <c r="A4" s="383" t="s">
        <v>437</v>
      </c>
      <c r="B4" s="383"/>
      <c r="C4" s="383"/>
      <c r="E4" s="15"/>
      <c r="F4" s="15"/>
    </row>
    <row r="5" spans="1:29" s="11" customFormat="1" ht="15.75" x14ac:dyDescent="0.2">
      <c r="A5" s="16"/>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387" t="s">
        <v>9</v>
      </c>
      <c r="B6" s="387"/>
      <c r="C6" s="387"/>
      <c r="E6" s="15"/>
      <c r="F6" s="15"/>
      <c r="G6" s="14"/>
    </row>
    <row r="7" spans="1:29" s="11" customFormat="1" ht="18.75" x14ac:dyDescent="0.2">
      <c r="A7" s="152"/>
      <c r="B7" s="152"/>
      <c r="C7" s="152"/>
      <c r="D7" s="12"/>
      <c r="E7" s="12"/>
      <c r="F7" s="12"/>
      <c r="G7" s="12"/>
      <c r="H7" s="12"/>
      <c r="I7" s="12"/>
      <c r="J7" s="12"/>
      <c r="K7" s="12"/>
      <c r="L7" s="12"/>
      <c r="M7" s="12"/>
      <c r="N7" s="12"/>
      <c r="O7" s="12"/>
      <c r="P7" s="12"/>
      <c r="Q7" s="12"/>
      <c r="R7" s="12"/>
      <c r="S7" s="12"/>
      <c r="T7" s="12"/>
      <c r="U7" s="12"/>
    </row>
    <row r="8" spans="1:29" s="11" customFormat="1" ht="18.75" x14ac:dyDescent="0.2">
      <c r="A8" s="388" t="s">
        <v>447</v>
      </c>
      <c r="B8" s="388"/>
      <c r="C8" s="388"/>
      <c r="D8" s="13"/>
      <c r="E8" s="13"/>
      <c r="F8" s="13"/>
      <c r="G8" s="13"/>
      <c r="H8" s="12"/>
      <c r="I8" s="12"/>
      <c r="J8" s="12"/>
      <c r="K8" s="12"/>
      <c r="L8" s="12"/>
      <c r="M8" s="12"/>
      <c r="N8" s="12"/>
      <c r="O8" s="12"/>
      <c r="P8" s="12"/>
      <c r="Q8" s="12"/>
      <c r="R8" s="12"/>
      <c r="S8" s="12"/>
      <c r="T8" s="12"/>
      <c r="U8" s="12"/>
    </row>
    <row r="9" spans="1:29" s="11" customFormat="1" ht="18.75" x14ac:dyDescent="0.2">
      <c r="A9" s="384" t="s">
        <v>8</v>
      </c>
      <c r="B9" s="384"/>
      <c r="C9" s="384"/>
      <c r="D9" s="7"/>
      <c r="E9" s="7"/>
      <c r="F9" s="7"/>
      <c r="G9" s="7"/>
      <c r="H9" s="12"/>
      <c r="I9" s="12"/>
      <c r="J9" s="12"/>
      <c r="K9" s="12"/>
      <c r="L9" s="12"/>
      <c r="M9" s="12"/>
      <c r="N9" s="12"/>
      <c r="O9" s="12"/>
      <c r="P9" s="12"/>
      <c r="Q9" s="12"/>
      <c r="R9" s="12"/>
      <c r="S9" s="12"/>
      <c r="T9" s="12"/>
      <c r="U9" s="12"/>
    </row>
    <row r="10" spans="1:29" s="11" customFormat="1" ht="18.75" x14ac:dyDescent="0.2">
      <c r="A10" s="152"/>
      <c r="B10" s="152"/>
      <c r="C10" s="152"/>
      <c r="D10" s="5"/>
      <c r="E10" s="5"/>
      <c r="F10" s="5"/>
      <c r="G10" s="5"/>
      <c r="H10" s="12"/>
      <c r="I10" s="12"/>
      <c r="J10" s="12"/>
      <c r="K10" s="12"/>
      <c r="L10" s="12"/>
      <c r="M10" s="12"/>
      <c r="N10" s="12"/>
      <c r="O10" s="12"/>
      <c r="P10" s="12"/>
      <c r="Q10" s="12"/>
      <c r="R10" s="12"/>
      <c r="S10" s="12"/>
      <c r="T10" s="12"/>
      <c r="U10" s="12"/>
    </row>
    <row r="11" spans="1:29" s="11" customFormat="1" ht="18.75" x14ac:dyDescent="0.2">
      <c r="A11" s="387" t="s">
        <v>492</v>
      </c>
      <c r="B11" s="387"/>
      <c r="C11" s="387"/>
      <c r="D11" s="13"/>
      <c r="E11" s="13"/>
      <c r="F11" s="13"/>
      <c r="G11" s="13"/>
      <c r="H11" s="12"/>
      <c r="I11" s="12"/>
      <c r="J11" s="12"/>
      <c r="K11" s="12"/>
      <c r="L11" s="12"/>
      <c r="M11" s="12"/>
      <c r="N11" s="12"/>
      <c r="O11" s="12"/>
      <c r="P11" s="12"/>
      <c r="Q11" s="12"/>
      <c r="R11" s="12"/>
      <c r="S11" s="12"/>
      <c r="T11" s="12"/>
      <c r="U11" s="12"/>
    </row>
    <row r="12" spans="1:29" s="11" customFormat="1" ht="18.75" x14ac:dyDescent="0.2">
      <c r="A12" s="384" t="s">
        <v>7</v>
      </c>
      <c r="B12" s="384"/>
      <c r="C12" s="384"/>
      <c r="D12" s="7"/>
      <c r="E12" s="7"/>
      <c r="F12" s="7"/>
      <c r="G12" s="7"/>
      <c r="H12" s="12"/>
      <c r="I12" s="12"/>
      <c r="J12" s="12"/>
      <c r="K12" s="12"/>
      <c r="L12" s="12"/>
      <c r="M12" s="12"/>
      <c r="N12" s="12"/>
      <c r="O12" s="12"/>
      <c r="P12" s="12"/>
      <c r="Q12" s="12"/>
      <c r="R12" s="12"/>
      <c r="S12" s="12"/>
      <c r="T12" s="12"/>
      <c r="U12" s="12"/>
    </row>
    <row r="13" spans="1:29" s="11" customFormat="1" ht="18.75" x14ac:dyDescent="0.2">
      <c r="A13" s="153"/>
      <c r="B13" s="153"/>
      <c r="C13" s="153"/>
      <c r="D13" s="5"/>
      <c r="E13" s="5"/>
      <c r="F13" s="5"/>
      <c r="G13" s="5"/>
      <c r="H13" s="12"/>
      <c r="I13" s="12"/>
      <c r="J13" s="12"/>
      <c r="K13" s="12"/>
      <c r="L13" s="12"/>
      <c r="M13" s="12"/>
      <c r="N13" s="12"/>
      <c r="O13" s="12"/>
      <c r="P13" s="12"/>
      <c r="Q13" s="12"/>
      <c r="R13" s="12"/>
      <c r="S13" s="12"/>
      <c r="T13" s="12"/>
      <c r="U13" s="12"/>
    </row>
    <row r="14" spans="1:29" s="8" customFormat="1" ht="39.75" customHeight="1" x14ac:dyDescent="0.2">
      <c r="A14" s="416" t="s">
        <v>457</v>
      </c>
      <c r="B14" s="417"/>
      <c r="C14" s="417"/>
      <c r="D14" s="417"/>
      <c r="E14" s="417"/>
      <c r="F14" s="417"/>
      <c r="G14" s="417"/>
      <c r="H14" s="417"/>
      <c r="I14" s="417"/>
      <c r="J14" s="417"/>
      <c r="K14" s="417"/>
      <c r="L14" s="417"/>
      <c r="M14" s="417"/>
      <c r="N14" s="417"/>
      <c r="O14" s="417"/>
      <c r="P14" s="417"/>
      <c r="Q14" s="417"/>
      <c r="R14" s="417"/>
      <c r="S14" s="417"/>
      <c r="T14" s="417"/>
      <c r="U14" s="417"/>
    </row>
    <row r="15" spans="1:29" s="2" customFormat="1" ht="15.75" x14ac:dyDescent="0.2">
      <c r="A15" s="384" t="s">
        <v>6</v>
      </c>
      <c r="B15" s="384"/>
      <c r="C15" s="384"/>
      <c r="D15" s="7"/>
      <c r="E15" s="7"/>
      <c r="F15" s="7"/>
      <c r="G15" s="7"/>
      <c r="H15" s="7"/>
      <c r="I15" s="7"/>
      <c r="J15" s="7"/>
      <c r="K15" s="7"/>
      <c r="L15" s="7"/>
      <c r="M15" s="7"/>
      <c r="N15" s="7"/>
      <c r="O15" s="7"/>
      <c r="P15" s="7"/>
      <c r="Q15" s="7"/>
      <c r="R15" s="7"/>
      <c r="S15" s="7"/>
      <c r="T15" s="7"/>
      <c r="U15" s="7"/>
    </row>
    <row r="16" spans="1:29" s="2" customFormat="1" ht="15" customHeight="1" x14ac:dyDescent="0.2">
      <c r="A16" s="384"/>
      <c r="B16" s="384"/>
      <c r="C16" s="384"/>
      <c r="D16" s="5"/>
      <c r="E16" s="5"/>
      <c r="F16" s="5"/>
      <c r="G16" s="5"/>
      <c r="H16" s="5"/>
      <c r="I16" s="5"/>
      <c r="J16" s="5"/>
      <c r="K16" s="5"/>
      <c r="L16" s="5"/>
      <c r="M16" s="5"/>
      <c r="N16" s="5"/>
      <c r="O16" s="5"/>
      <c r="P16" s="5"/>
      <c r="Q16" s="5"/>
      <c r="R16" s="5"/>
      <c r="S16" s="5"/>
      <c r="T16" s="5"/>
      <c r="U16" s="5"/>
    </row>
    <row r="17" spans="1:21" s="2" customFormat="1" ht="15" customHeight="1" x14ac:dyDescent="0.2">
      <c r="A17" s="394"/>
      <c r="B17" s="394"/>
      <c r="C17" s="394"/>
      <c r="D17" s="3"/>
      <c r="E17" s="3"/>
      <c r="F17" s="3"/>
      <c r="G17" s="3"/>
      <c r="H17" s="3"/>
      <c r="I17" s="3"/>
      <c r="J17" s="3"/>
      <c r="K17" s="3"/>
      <c r="L17" s="3"/>
      <c r="M17" s="3"/>
      <c r="N17" s="3"/>
      <c r="O17" s="3"/>
      <c r="P17" s="3"/>
      <c r="Q17" s="3"/>
      <c r="R17" s="3"/>
    </row>
    <row r="18" spans="1:21" s="2" customFormat="1" ht="27.75" customHeight="1" x14ac:dyDescent="0.2">
      <c r="A18" s="385" t="s">
        <v>369</v>
      </c>
      <c r="B18" s="385"/>
      <c r="C18" s="385"/>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41" t="s">
        <v>67</v>
      </c>
      <c r="C20" s="40" t="s">
        <v>66</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65</v>
      </c>
      <c r="B22" s="33" t="s">
        <v>379</v>
      </c>
      <c r="C22" s="162" t="s">
        <v>409</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163" t="s">
        <v>410</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412</v>
      </c>
      <c r="C24" s="191" t="s">
        <v>456</v>
      </c>
      <c r="D24" s="183"/>
      <c r="E24" s="183"/>
      <c r="F24" s="26"/>
      <c r="G24" s="26"/>
      <c r="H24" s="26"/>
      <c r="I24" s="26"/>
      <c r="J24" s="26"/>
      <c r="K24" s="26"/>
      <c r="L24" s="26"/>
      <c r="M24" s="26"/>
      <c r="N24" s="26"/>
      <c r="O24" s="26"/>
      <c r="P24" s="26"/>
      <c r="Q24" s="26"/>
      <c r="R24" s="26"/>
      <c r="S24" s="26"/>
      <c r="T24" s="26"/>
      <c r="U24" s="26"/>
    </row>
    <row r="25" spans="1:21" ht="63" customHeight="1" x14ac:dyDescent="0.25">
      <c r="A25" s="27" t="s">
        <v>61</v>
      </c>
      <c r="B25" s="29" t="s">
        <v>398</v>
      </c>
      <c r="C25" s="214" t="s">
        <v>795</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218</v>
      </c>
      <c r="C26" s="28" t="s">
        <v>411</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380</v>
      </c>
      <c r="C27" s="163" t="s">
        <v>410</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28" t="s">
        <v>434</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28" t="s">
        <v>434</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194" t="s">
        <v>420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1">
    <mergeCell ref="A18:C18"/>
    <mergeCell ref="A8:C8"/>
    <mergeCell ref="A9:C9"/>
    <mergeCell ref="A11:C11"/>
    <mergeCell ref="A12:C12"/>
    <mergeCell ref="A14:U14"/>
    <mergeCell ref="A4:C4"/>
    <mergeCell ref="A6:C6"/>
    <mergeCell ref="A15:C15"/>
    <mergeCell ref="A16:C16"/>
    <mergeCell ref="A17:C17"/>
  </mergeCells>
  <pageMargins left="0.70866141732283472" right="0.70866141732283472" top="0.74803149606299213" bottom="0.74803149606299213" header="0.31496062992125984" footer="0.31496062992125984"/>
  <pageSetup paperSize="8" scale="8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68</v>
      </c>
    </row>
    <row r="2" spans="1:28" ht="18.75" x14ac:dyDescent="0.3">
      <c r="Z2" s="14" t="s">
        <v>10</v>
      </c>
    </row>
    <row r="3" spans="1:28" ht="18.75" x14ac:dyDescent="0.3">
      <c r="Z3" s="14" t="s">
        <v>431</v>
      </c>
    </row>
    <row r="4" spans="1:28" ht="18.75" customHeight="1" x14ac:dyDescent="0.25">
      <c r="A4" s="383" t="s">
        <v>443</v>
      </c>
      <c r="B4" s="383"/>
      <c r="C4" s="383"/>
      <c r="D4" s="383"/>
      <c r="E4" s="383"/>
      <c r="F4" s="383"/>
      <c r="G4" s="383"/>
      <c r="H4" s="383"/>
      <c r="I4" s="383"/>
      <c r="J4" s="383"/>
      <c r="K4" s="383"/>
      <c r="L4" s="383"/>
      <c r="M4" s="383"/>
      <c r="N4" s="383"/>
      <c r="O4" s="383"/>
      <c r="P4" s="383"/>
      <c r="Q4" s="383"/>
      <c r="R4" s="383"/>
      <c r="S4" s="383"/>
      <c r="T4" s="383"/>
      <c r="U4" s="383"/>
      <c r="V4" s="383"/>
      <c r="W4" s="383"/>
      <c r="X4" s="383"/>
      <c r="Y4" s="383"/>
      <c r="Z4" s="383"/>
    </row>
    <row r="6" spans="1:28" ht="18.75" x14ac:dyDescent="0.25">
      <c r="A6" s="387" t="s">
        <v>9</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140"/>
      <c r="AB6" s="140"/>
    </row>
    <row r="7" spans="1:28" ht="18.75" x14ac:dyDescent="0.25">
      <c r="A7" s="387"/>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140"/>
      <c r="AB7" s="140"/>
    </row>
    <row r="8" spans="1:28" ht="15.75" x14ac:dyDescent="0.25">
      <c r="A8" s="388" t="s">
        <v>447</v>
      </c>
      <c r="B8" s="388"/>
      <c r="C8" s="388"/>
      <c r="D8" s="388"/>
      <c r="E8" s="388"/>
      <c r="F8" s="388"/>
      <c r="G8" s="388"/>
      <c r="H8" s="388"/>
      <c r="I8" s="388"/>
      <c r="J8" s="388"/>
      <c r="K8" s="388"/>
      <c r="L8" s="388"/>
      <c r="M8" s="388"/>
      <c r="N8" s="388"/>
      <c r="O8" s="388"/>
      <c r="P8" s="388"/>
      <c r="Q8" s="388"/>
      <c r="R8" s="388"/>
      <c r="S8" s="388"/>
      <c r="T8" s="388"/>
      <c r="U8" s="388"/>
      <c r="V8" s="388"/>
      <c r="W8" s="388"/>
      <c r="X8" s="388"/>
      <c r="Y8" s="388"/>
      <c r="Z8" s="388"/>
      <c r="AA8" s="141"/>
      <c r="AB8" s="141"/>
    </row>
    <row r="9" spans="1:28" ht="15.75" x14ac:dyDescent="0.25">
      <c r="A9" s="384" t="s">
        <v>8</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142"/>
      <c r="AB9" s="142"/>
    </row>
    <row r="10" spans="1:28" ht="18.75" x14ac:dyDescent="0.25">
      <c r="A10" s="387"/>
      <c r="B10" s="387"/>
      <c r="C10" s="387"/>
      <c r="D10" s="387"/>
      <c r="E10" s="387"/>
      <c r="F10" s="387"/>
      <c r="G10" s="387"/>
      <c r="H10" s="387"/>
      <c r="I10" s="387"/>
      <c r="J10" s="387"/>
      <c r="K10" s="387"/>
      <c r="L10" s="387"/>
      <c r="M10" s="387"/>
      <c r="N10" s="387"/>
      <c r="O10" s="387"/>
      <c r="P10" s="387"/>
      <c r="Q10" s="387"/>
      <c r="R10" s="387"/>
      <c r="S10" s="387"/>
      <c r="T10" s="387"/>
      <c r="U10" s="387"/>
      <c r="V10" s="387"/>
      <c r="W10" s="387"/>
      <c r="X10" s="387"/>
      <c r="Y10" s="387"/>
      <c r="Z10" s="387"/>
      <c r="AA10" s="140"/>
      <c r="AB10" s="140"/>
    </row>
    <row r="11" spans="1:28" ht="15.75" x14ac:dyDescent="0.25">
      <c r="A11" s="405" t="s">
        <v>492</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141"/>
      <c r="AB11" s="141"/>
    </row>
    <row r="12" spans="1:28" ht="15.75" x14ac:dyDescent="0.25">
      <c r="A12" s="384" t="s">
        <v>7</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142"/>
      <c r="AB12" s="142"/>
    </row>
    <row r="13" spans="1:28" ht="18.75" x14ac:dyDescent="0.25">
      <c r="A13" s="398"/>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10"/>
      <c r="AB13" s="10"/>
    </row>
    <row r="14" spans="1:28" ht="15.75" x14ac:dyDescent="0.25">
      <c r="A14" s="388" t="s">
        <v>458</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141"/>
      <c r="AB14" s="141"/>
    </row>
    <row r="15" spans="1:28" ht="15.75" x14ac:dyDescent="0.25">
      <c r="A15" s="384" t="s">
        <v>6</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142"/>
      <c r="AB15" s="142"/>
    </row>
    <row r="16" spans="1:28" x14ac:dyDescent="0.25">
      <c r="A16" s="418"/>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148"/>
      <c r="AB16" s="148"/>
    </row>
    <row r="17" spans="1:28" x14ac:dyDescent="0.25">
      <c r="A17" s="418"/>
      <c r="B17" s="418"/>
      <c r="C17" s="418"/>
      <c r="D17" s="418"/>
      <c r="E17" s="418"/>
      <c r="F17" s="418"/>
      <c r="G17" s="418"/>
      <c r="H17" s="418"/>
      <c r="I17" s="418"/>
      <c r="J17" s="418"/>
      <c r="K17" s="418"/>
      <c r="L17" s="418"/>
      <c r="M17" s="418"/>
      <c r="N17" s="418"/>
      <c r="O17" s="418"/>
      <c r="P17" s="418"/>
      <c r="Q17" s="418"/>
      <c r="R17" s="418"/>
      <c r="S17" s="418"/>
      <c r="T17" s="418"/>
      <c r="U17" s="418"/>
      <c r="V17" s="418"/>
      <c r="W17" s="418"/>
      <c r="X17" s="418"/>
      <c r="Y17" s="418"/>
      <c r="Z17" s="418"/>
      <c r="AA17" s="148"/>
      <c r="AB17" s="148"/>
    </row>
    <row r="18" spans="1:28" x14ac:dyDescent="0.25">
      <c r="A18" s="418"/>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148"/>
      <c r="AB18" s="148"/>
    </row>
    <row r="19" spans="1:28" x14ac:dyDescent="0.25">
      <c r="A19" s="41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148"/>
      <c r="AB19" s="148"/>
    </row>
    <row r="20" spans="1:28" x14ac:dyDescent="0.25">
      <c r="A20" s="419"/>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149"/>
      <c r="AB20" s="149"/>
    </row>
    <row r="21" spans="1:28" x14ac:dyDescent="0.25">
      <c r="A21" s="419"/>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149"/>
      <c r="AB21" s="149"/>
    </row>
    <row r="22" spans="1:28" x14ac:dyDescent="0.25">
      <c r="A22" s="420" t="s">
        <v>397</v>
      </c>
      <c r="B22" s="420"/>
      <c r="C22" s="420"/>
      <c r="D22" s="420"/>
      <c r="E22" s="420"/>
      <c r="F22" s="420"/>
      <c r="G22" s="420"/>
      <c r="H22" s="420"/>
      <c r="I22" s="420"/>
      <c r="J22" s="420"/>
      <c r="K22" s="420"/>
      <c r="L22" s="420"/>
      <c r="M22" s="420"/>
      <c r="N22" s="420"/>
      <c r="O22" s="420"/>
      <c r="P22" s="420"/>
      <c r="Q22" s="420"/>
      <c r="R22" s="420"/>
      <c r="S22" s="420"/>
      <c r="T22" s="420"/>
      <c r="U22" s="420"/>
      <c r="V22" s="420"/>
      <c r="W22" s="420"/>
      <c r="X22" s="420"/>
      <c r="Y22" s="420"/>
      <c r="Z22" s="420"/>
      <c r="AA22" s="150"/>
      <c r="AB22" s="150"/>
    </row>
    <row r="23" spans="1:28" ht="32.25" customHeight="1" x14ac:dyDescent="0.25">
      <c r="A23" s="422" t="s">
        <v>257</v>
      </c>
      <c r="B23" s="423"/>
      <c r="C23" s="423"/>
      <c r="D23" s="423"/>
      <c r="E23" s="423"/>
      <c r="F23" s="423"/>
      <c r="G23" s="423"/>
      <c r="H23" s="423"/>
      <c r="I23" s="423"/>
      <c r="J23" s="423"/>
      <c r="K23" s="423"/>
      <c r="L23" s="424"/>
      <c r="M23" s="421" t="s">
        <v>258</v>
      </c>
      <c r="N23" s="421"/>
      <c r="O23" s="421"/>
      <c r="P23" s="421"/>
      <c r="Q23" s="421"/>
      <c r="R23" s="421"/>
      <c r="S23" s="421"/>
      <c r="T23" s="421"/>
      <c r="U23" s="421"/>
      <c r="V23" s="421"/>
      <c r="W23" s="421"/>
      <c r="X23" s="421"/>
      <c r="Y23" s="421"/>
      <c r="Z23" s="421"/>
    </row>
    <row r="24" spans="1:28" ht="151.5" customHeight="1" x14ac:dyDescent="0.25">
      <c r="A24" s="99" t="s">
        <v>221</v>
      </c>
      <c r="B24" s="100" t="s">
        <v>228</v>
      </c>
      <c r="C24" s="99" t="s">
        <v>251</v>
      </c>
      <c r="D24" s="99" t="s">
        <v>222</v>
      </c>
      <c r="E24" s="99" t="s">
        <v>252</v>
      </c>
      <c r="F24" s="99" t="s">
        <v>254</v>
      </c>
      <c r="G24" s="99" t="s">
        <v>253</v>
      </c>
      <c r="H24" s="99" t="s">
        <v>223</v>
      </c>
      <c r="I24" s="99" t="s">
        <v>255</v>
      </c>
      <c r="J24" s="99" t="s">
        <v>229</v>
      </c>
      <c r="K24" s="100" t="s">
        <v>227</v>
      </c>
      <c r="L24" s="100" t="s">
        <v>224</v>
      </c>
      <c r="M24" s="101" t="s">
        <v>235</v>
      </c>
      <c r="N24" s="100" t="s">
        <v>405</v>
      </c>
      <c r="O24" s="99" t="s">
        <v>233</v>
      </c>
      <c r="P24" s="99" t="s">
        <v>234</v>
      </c>
      <c r="Q24" s="99" t="s">
        <v>232</v>
      </c>
      <c r="R24" s="99" t="s">
        <v>223</v>
      </c>
      <c r="S24" s="99" t="s">
        <v>231</v>
      </c>
      <c r="T24" s="99" t="s">
        <v>230</v>
      </c>
      <c r="U24" s="99" t="s">
        <v>250</v>
      </c>
      <c r="V24" s="99" t="s">
        <v>232</v>
      </c>
      <c r="W24" s="110" t="s">
        <v>226</v>
      </c>
      <c r="X24" s="110" t="s">
        <v>237</v>
      </c>
      <c r="Y24" s="110" t="s">
        <v>238</v>
      </c>
      <c r="Z24" s="112" t="s">
        <v>236</v>
      </c>
    </row>
    <row r="25" spans="1:28" ht="16.5" customHeight="1" x14ac:dyDescent="0.25">
      <c r="A25" s="99">
        <v>1</v>
      </c>
      <c r="B25" s="100">
        <v>2</v>
      </c>
      <c r="C25" s="99">
        <v>3</v>
      </c>
      <c r="D25" s="100">
        <v>4</v>
      </c>
      <c r="E25" s="99">
        <v>5</v>
      </c>
      <c r="F25" s="100">
        <v>6</v>
      </c>
      <c r="G25" s="99">
        <v>7</v>
      </c>
      <c r="H25" s="100">
        <v>8</v>
      </c>
      <c r="I25" s="99">
        <v>9</v>
      </c>
      <c r="J25" s="100">
        <v>10</v>
      </c>
      <c r="K25" s="151">
        <v>11</v>
      </c>
      <c r="L25" s="100">
        <v>12</v>
      </c>
      <c r="M25" s="151">
        <v>13</v>
      </c>
      <c r="N25" s="100">
        <v>14</v>
      </c>
      <c r="O25" s="151">
        <v>15</v>
      </c>
      <c r="P25" s="100">
        <v>16</v>
      </c>
      <c r="Q25" s="151">
        <v>17</v>
      </c>
      <c r="R25" s="100">
        <v>18</v>
      </c>
      <c r="S25" s="151">
        <v>19</v>
      </c>
      <c r="T25" s="100">
        <v>20</v>
      </c>
      <c r="U25" s="151">
        <v>21</v>
      </c>
      <c r="V25" s="100">
        <v>22</v>
      </c>
      <c r="W25" s="151">
        <v>23</v>
      </c>
      <c r="X25" s="100">
        <v>24</v>
      </c>
      <c r="Y25" s="151">
        <v>25</v>
      </c>
      <c r="Z25" s="100">
        <v>26</v>
      </c>
    </row>
    <row r="26" spans="1:28" ht="45.75" customHeight="1" x14ac:dyDescent="0.25">
      <c r="A26" s="195" t="s">
        <v>420</v>
      </c>
      <c r="B26" s="195" t="s">
        <v>420</v>
      </c>
      <c r="C26" s="195" t="s">
        <v>420</v>
      </c>
      <c r="D26" s="195" t="s">
        <v>420</v>
      </c>
      <c r="E26" s="195" t="s">
        <v>420</v>
      </c>
      <c r="F26" s="195" t="s">
        <v>420</v>
      </c>
      <c r="G26" s="195" t="s">
        <v>420</v>
      </c>
      <c r="H26" s="195" t="s">
        <v>420</v>
      </c>
      <c r="I26" s="195" t="s">
        <v>420</v>
      </c>
      <c r="J26" s="195" t="s">
        <v>420</v>
      </c>
      <c r="K26" s="195" t="s">
        <v>420</v>
      </c>
      <c r="L26" s="195" t="s">
        <v>420</v>
      </c>
      <c r="M26" s="195" t="s">
        <v>420</v>
      </c>
      <c r="N26" s="195" t="s">
        <v>420</v>
      </c>
      <c r="O26" s="195" t="s">
        <v>420</v>
      </c>
      <c r="P26" s="195" t="s">
        <v>420</v>
      </c>
      <c r="Q26" s="195" t="s">
        <v>420</v>
      </c>
      <c r="R26" s="195" t="s">
        <v>420</v>
      </c>
      <c r="S26" s="195" t="s">
        <v>420</v>
      </c>
      <c r="T26" s="195" t="s">
        <v>420</v>
      </c>
      <c r="U26" s="195" t="s">
        <v>420</v>
      </c>
      <c r="V26" s="195" t="s">
        <v>420</v>
      </c>
      <c r="W26" s="195" t="s">
        <v>420</v>
      </c>
      <c r="X26" s="195" t="s">
        <v>420</v>
      </c>
      <c r="Y26" s="195" t="s">
        <v>420</v>
      </c>
      <c r="Z26" s="195" t="s">
        <v>420</v>
      </c>
    </row>
    <row r="30" spans="1:28" x14ac:dyDescent="0.25">
      <c r="A30"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2" t="s">
        <v>68</v>
      </c>
    </row>
    <row r="2" spans="1:28" s="11" customFormat="1" ht="18.75" customHeight="1" x14ac:dyDescent="0.3">
      <c r="A2" s="17"/>
      <c r="B2" s="17"/>
      <c r="O2" s="14" t="s">
        <v>10</v>
      </c>
    </row>
    <row r="3" spans="1:28" s="11" customFormat="1" ht="18.75" x14ac:dyDescent="0.3">
      <c r="A3" s="16"/>
      <c r="B3" s="16"/>
      <c r="O3" s="14" t="s">
        <v>431</v>
      </c>
    </row>
    <row r="4" spans="1:28" s="11" customFormat="1" ht="18.75" x14ac:dyDescent="0.3">
      <c r="A4" s="16"/>
      <c r="B4" s="16"/>
      <c r="L4" s="14"/>
    </row>
    <row r="5" spans="1:28" s="11" customFormat="1" ht="15.75" x14ac:dyDescent="0.2">
      <c r="A5" s="383" t="s">
        <v>443</v>
      </c>
      <c r="B5" s="383"/>
      <c r="C5" s="383"/>
      <c r="D5" s="383"/>
      <c r="E5" s="383"/>
      <c r="F5" s="383"/>
      <c r="G5" s="383"/>
      <c r="H5" s="383"/>
      <c r="I5" s="383"/>
      <c r="J5" s="383"/>
      <c r="K5" s="383"/>
      <c r="L5" s="383"/>
      <c r="M5" s="383"/>
      <c r="N5" s="383"/>
      <c r="O5" s="383"/>
      <c r="P5" s="147"/>
      <c r="Q5" s="147"/>
      <c r="R5" s="147"/>
      <c r="S5" s="147"/>
      <c r="T5" s="147"/>
      <c r="U5" s="147"/>
      <c r="V5" s="147"/>
      <c r="W5" s="147"/>
      <c r="X5" s="147"/>
      <c r="Y5" s="147"/>
      <c r="Z5" s="147"/>
      <c r="AA5" s="147"/>
      <c r="AB5" s="147"/>
    </row>
    <row r="6" spans="1:28" s="11" customFormat="1" ht="18.75" x14ac:dyDescent="0.3">
      <c r="A6" s="16"/>
      <c r="B6" s="16"/>
      <c r="L6" s="14"/>
    </row>
    <row r="7" spans="1:28" s="11" customFormat="1" ht="18.75" x14ac:dyDescent="0.2">
      <c r="A7" s="387" t="s">
        <v>9</v>
      </c>
      <c r="B7" s="387"/>
      <c r="C7" s="387"/>
      <c r="D7" s="387"/>
      <c r="E7" s="387"/>
      <c r="F7" s="387"/>
      <c r="G7" s="387"/>
      <c r="H7" s="387"/>
      <c r="I7" s="387"/>
      <c r="J7" s="387"/>
      <c r="K7" s="387"/>
      <c r="L7" s="387"/>
      <c r="M7" s="387"/>
      <c r="N7" s="387"/>
      <c r="O7" s="387"/>
      <c r="P7" s="12"/>
      <c r="Q7" s="12"/>
      <c r="R7" s="12"/>
      <c r="S7" s="12"/>
      <c r="T7" s="12"/>
      <c r="U7" s="12"/>
      <c r="V7" s="12"/>
      <c r="W7" s="12"/>
      <c r="X7" s="12"/>
      <c r="Y7" s="12"/>
      <c r="Z7" s="12"/>
    </row>
    <row r="8" spans="1:28" s="11" customFormat="1" ht="18.75" x14ac:dyDescent="0.2">
      <c r="A8" s="387"/>
      <c r="B8" s="387"/>
      <c r="C8" s="387"/>
      <c r="D8" s="387"/>
      <c r="E8" s="387"/>
      <c r="F8" s="387"/>
      <c r="G8" s="387"/>
      <c r="H8" s="387"/>
      <c r="I8" s="387"/>
      <c r="J8" s="387"/>
      <c r="K8" s="387"/>
      <c r="L8" s="387"/>
      <c r="M8" s="387"/>
      <c r="N8" s="387"/>
      <c r="O8" s="387"/>
      <c r="P8" s="12"/>
      <c r="Q8" s="12"/>
      <c r="R8" s="12"/>
      <c r="S8" s="12"/>
      <c r="T8" s="12"/>
      <c r="U8" s="12"/>
      <c r="V8" s="12"/>
      <c r="W8" s="12"/>
      <c r="X8" s="12"/>
      <c r="Y8" s="12"/>
      <c r="Z8" s="12"/>
    </row>
    <row r="9" spans="1:28" s="11" customFormat="1" ht="18.75" x14ac:dyDescent="0.2">
      <c r="A9" s="388" t="s">
        <v>449</v>
      </c>
      <c r="B9" s="388"/>
      <c r="C9" s="388"/>
      <c r="D9" s="388"/>
      <c r="E9" s="388"/>
      <c r="F9" s="388"/>
      <c r="G9" s="388"/>
      <c r="H9" s="388"/>
      <c r="I9" s="388"/>
      <c r="J9" s="388"/>
      <c r="K9" s="388"/>
      <c r="L9" s="388"/>
      <c r="M9" s="388"/>
      <c r="N9" s="388"/>
      <c r="O9" s="388"/>
      <c r="P9" s="12"/>
      <c r="Q9" s="12"/>
      <c r="R9" s="12"/>
      <c r="S9" s="12"/>
      <c r="T9" s="12"/>
      <c r="U9" s="12"/>
      <c r="V9" s="12"/>
      <c r="W9" s="12"/>
      <c r="X9" s="12"/>
      <c r="Y9" s="12"/>
      <c r="Z9" s="12"/>
    </row>
    <row r="10" spans="1:28" s="11" customFormat="1" ht="18.75" x14ac:dyDescent="0.2">
      <c r="A10" s="384" t="s">
        <v>8</v>
      </c>
      <c r="B10" s="384"/>
      <c r="C10" s="384"/>
      <c r="D10" s="384"/>
      <c r="E10" s="384"/>
      <c r="F10" s="384"/>
      <c r="G10" s="384"/>
      <c r="H10" s="384"/>
      <c r="I10" s="384"/>
      <c r="J10" s="384"/>
      <c r="K10" s="384"/>
      <c r="L10" s="384"/>
      <c r="M10" s="384"/>
      <c r="N10" s="384"/>
      <c r="O10" s="384"/>
      <c r="P10" s="12"/>
      <c r="Q10" s="12"/>
      <c r="R10" s="12"/>
      <c r="S10" s="12"/>
      <c r="T10" s="12"/>
      <c r="U10" s="12"/>
      <c r="V10" s="12"/>
      <c r="W10" s="12"/>
      <c r="X10" s="12"/>
      <c r="Y10" s="12"/>
      <c r="Z10" s="12"/>
    </row>
    <row r="11" spans="1:28" s="11" customFormat="1" ht="18.75" x14ac:dyDescent="0.2">
      <c r="A11" s="387"/>
      <c r="B11" s="387"/>
      <c r="C11" s="387"/>
      <c r="D11" s="387"/>
      <c r="E11" s="387"/>
      <c r="F11" s="387"/>
      <c r="G11" s="387"/>
      <c r="H11" s="387"/>
      <c r="I11" s="387"/>
      <c r="J11" s="387"/>
      <c r="K11" s="387"/>
      <c r="L11" s="387"/>
      <c r="M11" s="387"/>
      <c r="N11" s="387"/>
      <c r="O11" s="387"/>
      <c r="P11" s="12"/>
      <c r="Q11" s="12"/>
      <c r="R11" s="12"/>
      <c r="S11" s="12"/>
      <c r="T11" s="12"/>
      <c r="U11" s="12"/>
      <c r="V11" s="12"/>
      <c r="W11" s="12"/>
      <c r="X11" s="12"/>
      <c r="Y11" s="12"/>
      <c r="Z11" s="12"/>
    </row>
    <row r="12" spans="1:28" s="11" customFormat="1" ht="18.75" x14ac:dyDescent="0.2">
      <c r="A12" s="405" t="s">
        <v>492</v>
      </c>
      <c r="B12" s="405"/>
      <c r="C12" s="405"/>
      <c r="D12" s="405"/>
      <c r="E12" s="405"/>
      <c r="F12" s="405"/>
      <c r="G12" s="405"/>
      <c r="H12" s="405"/>
      <c r="I12" s="405"/>
      <c r="J12" s="405"/>
      <c r="K12" s="405"/>
      <c r="L12" s="405"/>
      <c r="M12" s="405"/>
      <c r="N12" s="405"/>
      <c r="O12" s="405"/>
      <c r="P12" s="12"/>
      <c r="Q12" s="12"/>
      <c r="R12" s="12"/>
      <c r="S12" s="12"/>
      <c r="T12" s="12"/>
      <c r="U12" s="12"/>
      <c r="V12" s="12"/>
      <c r="W12" s="12"/>
      <c r="X12" s="12"/>
      <c r="Y12" s="12"/>
      <c r="Z12" s="12"/>
    </row>
    <row r="13" spans="1:28" s="11" customFormat="1" ht="18.75" x14ac:dyDescent="0.2">
      <c r="A13" s="384" t="s">
        <v>7</v>
      </c>
      <c r="B13" s="384"/>
      <c r="C13" s="384"/>
      <c r="D13" s="384"/>
      <c r="E13" s="384"/>
      <c r="F13" s="384"/>
      <c r="G13" s="384"/>
      <c r="H13" s="384"/>
      <c r="I13" s="384"/>
      <c r="J13" s="384"/>
      <c r="K13" s="384"/>
      <c r="L13" s="384"/>
      <c r="M13" s="384"/>
      <c r="N13" s="384"/>
      <c r="O13" s="384"/>
      <c r="P13" s="12"/>
      <c r="Q13" s="12"/>
      <c r="R13" s="12"/>
      <c r="S13" s="12"/>
      <c r="T13" s="12"/>
      <c r="U13" s="12"/>
      <c r="V13" s="12"/>
      <c r="W13" s="12"/>
      <c r="X13" s="12"/>
      <c r="Y13" s="12"/>
      <c r="Z13" s="12"/>
    </row>
    <row r="14" spans="1:28" s="8" customFormat="1" ht="15.75" customHeight="1" x14ac:dyDescent="0.2">
      <c r="A14" s="398"/>
      <c r="B14" s="398"/>
      <c r="C14" s="398"/>
      <c r="D14" s="398"/>
      <c r="E14" s="398"/>
      <c r="F14" s="398"/>
      <c r="G14" s="398"/>
      <c r="H14" s="398"/>
      <c r="I14" s="398"/>
      <c r="J14" s="398"/>
      <c r="K14" s="398"/>
      <c r="L14" s="398"/>
      <c r="M14" s="398"/>
      <c r="N14" s="398"/>
      <c r="O14" s="398"/>
      <c r="P14" s="9"/>
      <c r="Q14" s="9"/>
      <c r="R14" s="9"/>
      <c r="S14" s="9"/>
      <c r="T14" s="9"/>
      <c r="U14" s="9"/>
      <c r="V14" s="9"/>
      <c r="W14" s="9"/>
      <c r="X14" s="9"/>
      <c r="Y14" s="9"/>
      <c r="Z14" s="9"/>
    </row>
    <row r="15" spans="1:28" s="2" customFormat="1" ht="15.75" x14ac:dyDescent="0.2">
      <c r="A15" s="388" t="s">
        <v>450</v>
      </c>
      <c r="B15" s="388"/>
      <c r="C15" s="388"/>
      <c r="D15" s="388"/>
      <c r="E15" s="388"/>
      <c r="F15" s="388"/>
      <c r="G15" s="388"/>
      <c r="H15" s="388"/>
      <c r="I15" s="388"/>
      <c r="J15" s="388"/>
      <c r="K15" s="388"/>
      <c r="L15" s="388"/>
      <c r="M15" s="388"/>
      <c r="N15" s="388"/>
      <c r="O15" s="388"/>
      <c r="P15" s="7"/>
      <c r="Q15" s="7"/>
      <c r="R15" s="7"/>
      <c r="S15" s="7"/>
      <c r="T15" s="7"/>
      <c r="U15" s="7"/>
      <c r="V15" s="7"/>
      <c r="W15" s="7"/>
      <c r="X15" s="7"/>
      <c r="Y15" s="7"/>
      <c r="Z15" s="7"/>
    </row>
    <row r="16" spans="1:28" s="2" customFormat="1" ht="15" customHeight="1" x14ac:dyDescent="0.2">
      <c r="A16" s="384" t="s">
        <v>6</v>
      </c>
      <c r="B16" s="384"/>
      <c r="C16" s="384"/>
      <c r="D16" s="384"/>
      <c r="E16" s="384"/>
      <c r="F16" s="384"/>
      <c r="G16" s="384"/>
      <c r="H16" s="384"/>
      <c r="I16" s="384"/>
      <c r="J16" s="384"/>
      <c r="K16" s="384"/>
      <c r="L16" s="384"/>
      <c r="M16" s="384"/>
      <c r="N16" s="384"/>
      <c r="O16" s="384"/>
      <c r="P16" s="5"/>
      <c r="Q16" s="5"/>
      <c r="R16" s="5"/>
      <c r="S16" s="5"/>
      <c r="T16" s="5"/>
      <c r="U16" s="5"/>
      <c r="V16" s="5"/>
      <c r="W16" s="5"/>
      <c r="X16" s="5"/>
      <c r="Y16" s="5"/>
      <c r="Z16" s="5"/>
    </row>
    <row r="17" spans="1:26" s="2" customFormat="1" ht="15" customHeight="1" x14ac:dyDescent="0.2">
      <c r="A17" s="394"/>
      <c r="B17" s="394"/>
      <c r="C17" s="394"/>
      <c r="D17" s="394"/>
      <c r="E17" s="394"/>
      <c r="F17" s="394"/>
      <c r="G17" s="394"/>
      <c r="H17" s="394"/>
      <c r="I17" s="394"/>
      <c r="J17" s="394"/>
      <c r="K17" s="394"/>
      <c r="L17" s="394"/>
      <c r="M17" s="394"/>
      <c r="N17" s="394"/>
      <c r="O17" s="394"/>
      <c r="P17" s="3"/>
      <c r="Q17" s="3"/>
      <c r="R17" s="3"/>
      <c r="S17" s="3"/>
      <c r="T17" s="3"/>
      <c r="U17" s="3"/>
      <c r="V17" s="3"/>
      <c r="W17" s="3"/>
    </row>
    <row r="18" spans="1:26" s="2" customFormat="1" ht="91.5" customHeight="1" x14ac:dyDescent="0.2">
      <c r="A18" s="428" t="s">
        <v>376</v>
      </c>
      <c r="B18" s="428"/>
      <c r="C18" s="428"/>
      <c r="D18" s="428"/>
      <c r="E18" s="428"/>
      <c r="F18" s="428"/>
      <c r="G18" s="428"/>
      <c r="H18" s="428"/>
      <c r="I18" s="428"/>
      <c r="J18" s="428"/>
      <c r="K18" s="428"/>
      <c r="L18" s="428"/>
      <c r="M18" s="428"/>
      <c r="N18" s="428"/>
      <c r="O18" s="428"/>
      <c r="P18" s="6"/>
      <c r="Q18" s="6"/>
      <c r="R18" s="6"/>
      <c r="S18" s="6"/>
      <c r="T18" s="6"/>
      <c r="U18" s="6"/>
      <c r="V18" s="6"/>
      <c r="W18" s="6"/>
      <c r="X18" s="6"/>
      <c r="Y18" s="6"/>
      <c r="Z18" s="6"/>
    </row>
    <row r="19" spans="1:26" s="2" customFormat="1" ht="78" customHeight="1" x14ac:dyDescent="0.2">
      <c r="A19" s="396" t="s">
        <v>5</v>
      </c>
      <c r="B19" s="396" t="s">
        <v>87</v>
      </c>
      <c r="C19" s="396" t="s">
        <v>86</v>
      </c>
      <c r="D19" s="396" t="s">
        <v>75</v>
      </c>
      <c r="E19" s="425" t="s">
        <v>85</v>
      </c>
      <c r="F19" s="426"/>
      <c r="G19" s="426"/>
      <c r="H19" s="426"/>
      <c r="I19" s="427"/>
      <c r="J19" s="396" t="s">
        <v>84</v>
      </c>
      <c r="K19" s="396"/>
      <c r="L19" s="396"/>
      <c r="M19" s="396"/>
      <c r="N19" s="396"/>
      <c r="O19" s="396"/>
      <c r="P19" s="3"/>
      <c r="Q19" s="3"/>
      <c r="R19" s="3"/>
      <c r="S19" s="3"/>
      <c r="T19" s="3"/>
      <c r="U19" s="3"/>
      <c r="V19" s="3"/>
      <c r="W19" s="3"/>
    </row>
    <row r="20" spans="1:26" s="2" customFormat="1" ht="51" customHeight="1" x14ac:dyDescent="0.2">
      <c r="A20" s="396"/>
      <c r="B20" s="396"/>
      <c r="C20" s="396"/>
      <c r="D20" s="396"/>
      <c r="E20" s="45" t="s">
        <v>83</v>
      </c>
      <c r="F20" s="45" t="s">
        <v>82</v>
      </c>
      <c r="G20" s="45" t="s">
        <v>81</v>
      </c>
      <c r="H20" s="45" t="s">
        <v>80</v>
      </c>
      <c r="I20" s="45" t="s">
        <v>79</v>
      </c>
      <c r="J20" s="45" t="s">
        <v>78</v>
      </c>
      <c r="K20" s="45" t="s">
        <v>4</v>
      </c>
      <c r="L20" s="53" t="s">
        <v>3</v>
      </c>
      <c r="M20" s="52" t="s">
        <v>219</v>
      </c>
      <c r="N20" s="52" t="s">
        <v>77</v>
      </c>
      <c r="O20" s="52" t="s">
        <v>76</v>
      </c>
      <c r="P20" s="31"/>
      <c r="Q20" s="31"/>
      <c r="R20" s="31"/>
      <c r="S20" s="31"/>
      <c r="T20" s="31"/>
      <c r="U20" s="31"/>
      <c r="V20" s="31"/>
      <c r="W20" s="31"/>
      <c r="X20" s="30"/>
      <c r="Y20" s="30"/>
      <c r="Z20" s="30"/>
    </row>
    <row r="21" spans="1:26" s="2"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2" customFormat="1" ht="33" customHeight="1" x14ac:dyDescent="0.2">
      <c r="A22" s="49"/>
      <c r="B22" s="51"/>
      <c r="C22" s="33" t="s">
        <v>418</v>
      </c>
      <c r="D22" s="33"/>
      <c r="E22" s="33"/>
      <c r="F22" s="33"/>
      <c r="G22" s="33"/>
      <c r="H22" s="33"/>
      <c r="I22" s="33"/>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62"/>
  <sheetViews>
    <sheetView view="pageBreakPreview" topLeftCell="A7" zoomScale="85" zoomScaleSheetLayoutView="85" workbookViewId="0">
      <selection activeCell="C23" sqref="C23"/>
    </sheetView>
  </sheetViews>
  <sheetFormatPr defaultRowHeight="15" x14ac:dyDescent="0.25"/>
  <cols>
    <col min="1" max="1" width="4.42578125" style="231" customWidth="1"/>
    <col min="2" max="2" width="49" style="230" customWidth="1"/>
    <col min="3" max="3" width="16.42578125" style="231" customWidth="1"/>
    <col min="4" max="4" width="13.28515625" style="231" customWidth="1"/>
    <col min="5" max="5" width="11.5703125" style="231" customWidth="1"/>
    <col min="6" max="6" width="12" style="231" customWidth="1"/>
    <col min="7" max="7" width="10.28515625" style="231" customWidth="1"/>
    <col min="8" max="8" width="9.7109375" style="231" customWidth="1"/>
    <col min="9" max="13" width="9.140625" style="231"/>
    <col min="14" max="14" width="15.5703125" style="231" customWidth="1"/>
    <col min="15" max="16384" width="9.140625" style="231"/>
  </cols>
  <sheetData>
    <row r="1" spans="2:18" s="220" customFormat="1" ht="18.75" customHeight="1" x14ac:dyDescent="0.2">
      <c r="B1" s="219"/>
      <c r="H1" s="221"/>
    </row>
    <row r="2" spans="2:18" s="220" customFormat="1" ht="18.75" customHeight="1" x14ac:dyDescent="0.3">
      <c r="B2" s="219"/>
      <c r="H2" s="222"/>
    </row>
    <row r="3" spans="2:18" s="220" customFormat="1" ht="18.75" x14ac:dyDescent="0.3">
      <c r="B3" s="223"/>
      <c r="H3" s="222"/>
    </row>
    <row r="4" spans="2:18" s="220" customFormat="1" ht="15.75" x14ac:dyDescent="0.2">
      <c r="B4" s="223"/>
    </row>
    <row r="5" spans="2:18" s="220" customFormat="1" ht="18.75" customHeight="1" x14ac:dyDescent="0.2">
      <c r="B5" s="439" t="s">
        <v>460</v>
      </c>
      <c r="C5" s="439"/>
      <c r="D5" s="439"/>
      <c r="E5" s="439"/>
      <c r="F5" s="439"/>
      <c r="G5" s="439"/>
      <c r="H5" s="439"/>
      <c r="I5" s="439"/>
      <c r="J5" s="439"/>
      <c r="K5" s="439"/>
      <c r="L5" s="439"/>
      <c r="M5" s="439"/>
      <c r="N5" s="439"/>
      <c r="O5" s="439"/>
      <c r="P5" s="439"/>
      <c r="Q5" s="224"/>
      <c r="R5" s="224"/>
    </row>
    <row r="6" spans="2:18" s="220" customFormat="1" ht="15.75" x14ac:dyDescent="0.2">
      <c r="B6" s="223"/>
    </row>
    <row r="7" spans="2:18" s="220" customFormat="1" ht="18.75" x14ac:dyDescent="0.2">
      <c r="B7" s="440" t="s">
        <v>9</v>
      </c>
      <c r="C7" s="440"/>
      <c r="D7" s="440"/>
      <c r="E7" s="440"/>
      <c r="F7" s="440"/>
      <c r="G7" s="440"/>
      <c r="H7" s="440"/>
      <c r="I7" s="440"/>
      <c r="J7" s="440"/>
      <c r="K7" s="440"/>
      <c r="L7" s="440"/>
      <c r="M7" s="440"/>
      <c r="N7" s="440"/>
      <c r="O7" s="440"/>
    </row>
    <row r="8" spans="2:18" s="220" customFormat="1" ht="18.75" x14ac:dyDescent="0.2">
      <c r="B8" s="225"/>
    </row>
    <row r="9" spans="2:18" s="220" customFormat="1" ht="18.75" customHeight="1" x14ac:dyDescent="0.2">
      <c r="B9" s="433" t="str">
        <f>'[3]2. Паспорт  ТП'!A8</f>
        <v>ГУП "РЭС"</v>
      </c>
      <c r="C9" s="433"/>
      <c r="D9" s="433"/>
      <c r="E9" s="433"/>
      <c r="F9" s="433"/>
      <c r="G9" s="433"/>
      <c r="H9" s="433"/>
      <c r="I9" s="433"/>
      <c r="J9" s="433"/>
      <c r="K9" s="433"/>
      <c r="L9" s="433"/>
      <c r="M9" s="433"/>
      <c r="N9" s="433"/>
      <c r="O9" s="433"/>
      <c r="P9" s="433"/>
    </row>
    <row r="10" spans="2:18" s="220" customFormat="1" ht="18.75" customHeight="1" x14ac:dyDescent="0.2">
      <c r="B10" s="432" t="s">
        <v>8</v>
      </c>
      <c r="C10" s="432"/>
      <c r="D10" s="432"/>
      <c r="E10" s="432"/>
      <c r="F10" s="432"/>
      <c r="G10" s="432"/>
      <c r="H10" s="432"/>
      <c r="I10" s="432"/>
      <c r="J10" s="432"/>
      <c r="K10" s="432"/>
      <c r="L10" s="432"/>
      <c r="M10" s="432"/>
      <c r="N10" s="432"/>
      <c r="O10" s="432"/>
    </row>
    <row r="11" spans="2:18" s="220" customFormat="1" ht="18.75" x14ac:dyDescent="0.2">
      <c r="B11" s="225"/>
    </row>
    <row r="12" spans="2:18" s="220" customFormat="1" ht="18.75" customHeight="1" x14ac:dyDescent="0.2">
      <c r="B12" s="440" t="s">
        <v>492</v>
      </c>
      <c r="C12" s="440"/>
      <c r="D12" s="440"/>
      <c r="E12" s="440"/>
      <c r="F12" s="440"/>
      <c r="G12" s="440"/>
      <c r="H12" s="440"/>
      <c r="I12" s="440"/>
      <c r="J12" s="440"/>
      <c r="K12" s="440"/>
      <c r="L12" s="440"/>
      <c r="M12" s="440"/>
      <c r="N12" s="440"/>
      <c r="O12" s="440"/>
      <c r="P12" s="440"/>
    </row>
    <row r="13" spans="2:18" s="220" customFormat="1" ht="18.75" customHeight="1" x14ac:dyDescent="0.2">
      <c r="B13" s="432" t="s">
        <v>7</v>
      </c>
      <c r="C13" s="432"/>
      <c r="D13" s="432"/>
      <c r="E13" s="432"/>
      <c r="F13" s="432"/>
      <c r="G13" s="432"/>
      <c r="H13" s="432"/>
      <c r="I13" s="432"/>
      <c r="J13" s="432"/>
      <c r="K13" s="432"/>
      <c r="L13" s="432"/>
      <c r="M13" s="432"/>
      <c r="N13" s="432"/>
      <c r="O13" s="432"/>
      <c r="P13" s="432"/>
    </row>
    <row r="14" spans="2:18" s="227" customFormat="1" ht="15.75" customHeight="1" x14ac:dyDescent="0.2">
      <c r="B14" s="226"/>
    </row>
    <row r="15" spans="2:18" s="228" customFormat="1" ht="51" customHeight="1" x14ac:dyDescent="0.2">
      <c r="B15" s="431" t="s">
        <v>459</v>
      </c>
      <c r="C15" s="431"/>
      <c r="D15" s="431"/>
      <c r="E15" s="431"/>
      <c r="F15" s="431"/>
      <c r="G15" s="431"/>
      <c r="H15" s="431"/>
      <c r="I15" s="431"/>
      <c r="J15" s="431"/>
      <c r="K15" s="431"/>
      <c r="L15" s="431"/>
      <c r="M15" s="431"/>
      <c r="N15" s="431"/>
      <c r="O15" s="431"/>
    </row>
    <row r="16" spans="2:18" s="228" customFormat="1" ht="15" customHeight="1" x14ac:dyDescent="0.2">
      <c r="B16" s="432" t="s">
        <v>6</v>
      </c>
      <c r="C16" s="432"/>
      <c r="D16" s="432"/>
      <c r="E16" s="432"/>
      <c r="F16" s="432"/>
      <c r="G16" s="432"/>
      <c r="H16" s="432"/>
      <c r="I16" s="432"/>
      <c r="J16" s="432"/>
      <c r="K16" s="432"/>
      <c r="L16" s="432"/>
      <c r="M16" s="432"/>
      <c r="N16" s="432"/>
      <c r="O16" s="432"/>
    </row>
    <row r="17" spans="2:17" s="228" customFormat="1" ht="15" customHeight="1" x14ac:dyDescent="0.2">
      <c r="B17" s="229"/>
    </row>
    <row r="18" spans="2:17" s="228" customFormat="1" ht="15" customHeight="1" x14ac:dyDescent="0.2">
      <c r="B18" s="433" t="s">
        <v>461</v>
      </c>
      <c r="C18" s="433"/>
      <c r="D18" s="433"/>
      <c r="E18" s="433"/>
      <c r="F18" s="433"/>
      <c r="G18" s="433"/>
      <c r="H18" s="433"/>
      <c r="I18" s="433"/>
      <c r="J18" s="433"/>
      <c r="K18" s="433"/>
      <c r="L18" s="433"/>
      <c r="M18" s="433"/>
      <c r="N18" s="433"/>
      <c r="O18" s="433"/>
    </row>
    <row r="19" spans="2:17" ht="18.75" x14ac:dyDescent="0.25">
      <c r="E19" s="232"/>
      <c r="F19" s="232"/>
      <c r="G19" s="232"/>
      <c r="H19" s="221"/>
    </row>
    <row r="20" spans="2:17" ht="15.75" x14ac:dyDescent="0.25">
      <c r="B20" s="233"/>
      <c r="C20" s="234"/>
      <c r="D20" s="235"/>
      <c r="E20" s="234"/>
      <c r="F20" s="234"/>
      <c r="G20" s="234"/>
      <c r="H20" s="234"/>
      <c r="I20" s="234"/>
    </row>
    <row r="21" spans="2:17" ht="14.25" customHeight="1" x14ac:dyDescent="0.25">
      <c r="B21" s="236" t="s">
        <v>247</v>
      </c>
      <c r="C21" s="237" t="s">
        <v>0</v>
      </c>
      <c r="D21" s="238"/>
      <c r="E21" s="239"/>
      <c r="F21" s="239"/>
      <c r="G21" s="239"/>
      <c r="H21" s="239"/>
      <c r="I21" s="240"/>
    </row>
    <row r="22" spans="2:17" ht="18.75" customHeight="1" x14ac:dyDescent="0.25">
      <c r="B22" s="241" t="s">
        <v>462</v>
      </c>
      <c r="C22" s="242">
        <v>11.17</v>
      </c>
      <c r="D22" s="243"/>
      <c r="E22" s="243"/>
      <c r="F22" s="243"/>
      <c r="G22" s="243"/>
      <c r="H22" s="243"/>
      <c r="I22" s="243"/>
      <c r="J22" s="243"/>
      <c r="K22" s="243"/>
      <c r="L22" s="243"/>
      <c r="M22" s="243"/>
    </row>
    <row r="23" spans="2:17" ht="22.5" customHeight="1" x14ac:dyDescent="0.25">
      <c r="B23" s="241" t="s">
        <v>463</v>
      </c>
      <c r="C23" s="242">
        <f>C22*0.012</f>
        <v>0.13403999999999999</v>
      </c>
      <c r="D23" s="243"/>
      <c r="E23" s="243"/>
      <c r="F23" s="243"/>
      <c r="G23" s="243"/>
      <c r="H23" s="243"/>
      <c r="I23" s="243"/>
      <c r="J23" s="243"/>
      <c r="K23" s="243"/>
      <c r="L23" s="243"/>
      <c r="M23" s="243"/>
      <c r="Q23" s="231" t="s">
        <v>464</v>
      </c>
    </row>
    <row r="24" spans="2:17" ht="17.25" customHeight="1" x14ac:dyDescent="0.25">
      <c r="B24" s="241" t="s">
        <v>465</v>
      </c>
      <c r="C24" s="242">
        <f>C22*0.014</f>
        <v>0.15637999999999999</v>
      </c>
      <c r="D24" s="243"/>
      <c r="E24" s="243"/>
      <c r="F24" s="243"/>
      <c r="G24" s="243"/>
      <c r="H24" s="243"/>
      <c r="I24" s="243"/>
      <c r="J24" s="243"/>
      <c r="K24" s="243"/>
      <c r="L24" s="243"/>
      <c r="M24" s="243"/>
      <c r="Q24" s="231" t="s">
        <v>466</v>
      </c>
    </row>
    <row r="25" spans="2:17" ht="17.25" customHeight="1" x14ac:dyDescent="0.25">
      <c r="B25" s="241" t="s">
        <v>246</v>
      </c>
      <c r="C25" s="244">
        <f>VLOOKUP('[2]1. сводные данные'!C$22:E$22,'[2]аналитика эк. эф. (скрытый)'!B$6:L$27,7,0)</f>
        <v>12</v>
      </c>
      <c r="D25" s="243"/>
      <c r="E25" s="243"/>
      <c r="F25" s="243"/>
      <c r="G25" s="243"/>
      <c r="H25" s="243"/>
      <c r="I25" s="243"/>
      <c r="J25" s="243"/>
      <c r="K25" s="243"/>
      <c r="L25" s="243"/>
      <c r="M25" s="243"/>
    </row>
    <row r="26" spans="2:17" ht="17.25" customHeight="1" x14ac:dyDescent="0.25">
      <c r="B26" s="241" t="s">
        <v>467</v>
      </c>
      <c r="C26" s="242">
        <v>0</v>
      </c>
      <c r="D26" s="243"/>
      <c r="E26" s="243"/>
      <c r="F26" s="243"/>
      <c r="G26" s="243"/>
      <c r="H26" s="243"/>
      <c r="I26" s="243"/>
      <c r="J26" s="243"/>
      <c r="K26" s="243"/>
      <c r="L26" s="243"/>
      <c r="M26" s="243"/>
    </row>
    <row r="27" spans="2:17" ht="17.25" customHeight="1" x14ac:dyDescent="0.25">
      <c r="B27" s="241" t="s">
        <v>245</v>
      </c>
      <c r="C27" s="245">
        <v>1</v>
      </c>
      <c r="D27" s="243"/>
      <c r="E27" s="243"/>
      <c r="F27" s="243"/>
      <c r="G27" s="243"/>
      <c r="H27" s="243"/>
      <c r="I27" s="243"/>
      <c r="J27" s="243"/>
      <c r="K27" s="243"/>
      <c r="L27" s="243"/>
      <c r="M27" s="243"/>
    </row>
    <row r="28" spans="2:17" ht="21" customHeight="1" x14ac:dyDescent="0.25">
      <c r="B28" s="241" t="s">
        <v>244</v>
      </c>
      <c r="C28" s="246">
        <v>0.03</v>
      </c>
      <c r="D28" s="247"/>
      <c r="E28" s="243"/>
      <c r="F28" s="243"/>
      <c r="G28" s="243"/>
      <c r="H28" s="243"/>
      <c r="I28" s="243"/>
      <c r="J28" s="243"/>
      <c r="K28" s="243"/>
      <c r="L28" s="243"/>
      <c r="M28" s="243"/>
    </row>
    <row r="29" spans="2:17" s="251" customFormat="1" ht="21" customHeight="1" x14ac:dyDescent="0.25">
      <c r="B29" s="248"/>
      <c r="C29" s="249"/>
      <c r="D29" s="250"/>
      <c r="E29" s="250"/>
      <c r="F29" s="250"/>
      <c r="G29" s="250"/>
      <c r="H29" s="250"/>
      <c r="I29" s="250"/>
      <c r="J29" s="250"/>
      <c r="K29" s="250"/>
      <c r="L29" s="250"/>
      <c r="M29" s="250"/>
    </row>
    <row r="30" spans="2:17" ht="15.75" customHeight="1" x14ac:dyDescent="0.25">
      <c r="B30" s="252" t="s">
        <v>468</v>
      </c>
      <c r="C30" s="253"/>
      <c r="D30" s="253">
        <v>2022</v>
      </c>
      <c r="E30" s="253">
        <v>2023</v>
      </c>
      <c r="F30" s="253">
        <v>2024</v>
      </c>
      <c r="G30" s="253">
        <v>2025</v>
      </c>
      <c r="H30" s="253">
        <v>2026</v>
      </c>
      <c r="I30" s="253">
        <v>2027</v>
      </c>
      <c r="J30" s="253">
        <v>2028</v>
      </c>
      <c r="K30" s="253">
        <v>2029</v>
      </c>
      <c r="L30" s="253">
        <v>2030</v>
      </c>
      <c r="M30" s="253">
        <v>2031</v>
      </c>
    </row>
    <row r="31" spans="2:17" ht="12" customHeight="1" x14ac:dyDescent="0.25">
      <c r="B31" s="241" t="s">
        <v>243</v>
      </c>
      <c r="C31" s="254"/>
      <c r="D31" s="242">
        <v>1</v>
      </c>
      <c r="E31" s="242">
        <v>1.0349999999999999</v>
      </c>
      <c r="F31" s="242">
        <v>1.034</v>
      </c>
      <c r="G31" s="242">
        <v>1.04</v>
      </c>
      <c r="H31" s="242">
        <v>1.04</v>
      </c>
      <c r="I31" s="242">
        <v>1.04</v>
      </c>
      <c r="J31" s="242">
        <v>1.04</v>
      </c>
      <c r="K31" s="242">
        <v>1.04</v>
      </c>
      <c r="L31" s="242">
        <v>1.04</v>
      </c>
      <c r="M31" s="242">
        <v>1.04</v>
      </c>
    </row>
    <row r="32" spans="2:17" ht="12" customHeight="1" x14ac:dyDescent="0.25">
      <c r="B32" s="241" t="s">
        <v>242</v>
      </c>
      <c r="C32" s="254"/>
      <c r="D32" s="242">
        <f>D31</f>
        <v>1</v>
      </c>
      <c r="E32" s="242">
        <f>E31</f>
        <v>1.0349999999999999</v>
      </c>
      <c r="F32" s="242">
        <f>E32*F31</f>
        <v>1.07019</v>
      </c>
      <c r="G32" s="242">
        <f>F32*G31</f>
        <v>1.1129975999999999</v>
      </c>
      <c r="H32" s="242">
        <f t="shared" ref="H32:L32" si="0">G32*H31</f>
        <v>1.1575175039999999</v>
      </c>
      <c r="I32" s="242">
        <f t="shared" si="0"/>
        <v>1.2038182041599998</v>
      </c>
      <c r="J32" s="242">
        <f t="shared" si="0"/>
        <v>1.2519709323263999</v>
      </c>
      <c r="K32" s="242">
        <f t="shared" si="0"/>
        <v>1.302049769619456</v>
      </c>
      <c r="L32" s="242">
        <f t="shared" si="0"/>
        <v>1.3541317604042342</v>
      </c>
      <c r="M32" s="242">
        <f>L32*M31</f>
        <v>1.4082970308204037</v>
      </c>
    </row>
    <row r="33" spans="2:17" ht="10.5" customHeight="1" x14ac:dyDescent="0.25">
      <c r="B33" s="248"/>
      <c r="C33" s="255"/>
      <c r="D33" s="250"/>
      <c r="E33" s="256"/>
      <c r="F33" s="256"/>
      <c r="G33" s="257"/>
    </row>
    <row r="34" spans="2:17" ht="18.75" customHeight="1" x14ac:dyDescent="0.25">
      <c r="B34" s="258" t="s">
        <v>469</v>
      </c>
      <c r="C34" s="259" t="s">
        <v>470</v>
      </c>
      <c r="D34" s="259">
        <f t="shared" ref="D34:M34" si="1">D30</f>
        <v>2022</v>
      </c>
      <c r="E34" s="259">
        <f t="shared" si="1"/>
        <v>2023</v>
      </c>
      <c r="F34" s="253">
        <f t="shared" si="1"/>
        <v>2024</v>
      </c>
      <c r="G34" s="253">
        <f t="shared" si="1"/>
        <v>2025</v>
      </c>
      <c r="H34" s="253">
        <f t="shared" si="1"/>
        <v>2026</v>
      </c>
      <c r="I34" s="253">
        <f t="shared" si="1"/>
        <v>2027</v>
      </c>
      <c r="J34" s="253">
        <f t="shared" si="1"/>
        <v>2028</v>
      </c>
      <c r="K34" s="253">
        <f t="shared" si="1"/>
        <v>2029</v>
      </c>
      <c r="L34" s="253">
        <f t="shared" si="1"/>
        <v>2030</v>
      </c>
      <c r="M34" s="253">
        <f t="shared" si="1"/>
        <v>2031</v>
      </c>
    </row>
    <row r="35" spans="2:17" s="266" customFormat="1" ht="21" customHeight="1" x14ac:dyDescent="0.25">
      <c r="B35" s="260" t="s">
        <v>471</v>
      </c>
      <c r="C35" s="261" t="s">
        <v>472</v>
      </c>
      <c r="D35" s="262">
        <f>C22*0.14</f>
        <v>1.5638000000000001</v>
      </c>
      <c r="E35" s="263">
        <f>$D$35*E32</f>
        <v>1.618533</v>
      </c>
      <c r="F35" s="263">
        <f>$D$35*F32</f>
        <v>1.673563122</v>
      </c>
      <c r="G35" s="263">
        <f t="shared" ref="G35:M35" si="2">$D$35*G32</f>
        <v>1.74050564688</v>
      </c>
      <c r="H35" s="263">
        <f>$D$35*H32</f>
        <v>1.8101258727551999</v>
      </c>
      <c r="I35" s="263">
        <f t="shared" si="2"/>
        <v>1.8825309076654078</v>
      </c>
      <c r="J35" s="263">
        <f t="shared" si="2"/>
        <v>1.9578321439720243</v>
      </c>
      <c r="K35" s="263">
        <f t="shared" si="2"/>
        <v>2.0361454297309054</v>
      </c>
      <c r="L35" s="263">
        <f t="shared" si="2"/>
        <v>2.1175912469201417</v>
      </c>
      <c r="M35" s="263">
        <f t="shared" si="2"/>
        <v>2.2022948967969476</v>
      </c>
      <c r="N35" s="264"/>
      <c r="O35" s="265"/>
      <c r="P35" s="265"/>
    </row>
    <row r="36" spans="2:17" s="268" customFormat="1" ht="18.75" customHeight="1" x14ac:dyDescent="0.25">
      <c r="B36" s="267" t="s">
        <v>473</v>
      </c>
      <c r="C36" s="261" t="s">
        <v>472</v>
      </c>
      <c r="D36" s="262">
        <f>SUM(D37:D39)</f>
        <v>0.13403999999999999</v>
      </c>
      <c r="E36" s="262">
        <f t="shared" ref="E36:M36" si="3">SUM(E37:E39)</f>
        <v>0.13873139999999998</v>
      </c>
      <c r="F36" s="262">
        <f t="shared" si="3"/>
        <v>0.14344826759999998</v>
      </c>
      <c r="G36" s="262">
        <f t="shared" si="3"/>
        <v>0.14918619830399998</v>
      </c>
      <c r="H36" s="262">
        <f t="shared" si="3"/>
        <v>0.15515364623615999</v>
      </c>
      <c r="I36" s="262">
        <f t="shared" si="3"/>
        <v>0.16135979208560636</v>
      </c>
      <c r="J36" s="262">
        <f t="shared" si="3"/>
        <v>0.16781418376903062</v>
      </c>
      <c r="K36" s="262">
        <f t="shared" si="3"/>
        <v>0.17452675111979188</v>
      </c>
      <c r="L36" s="262">
        <f t="shared" si="3"/>
        <v>0.18150782116458355</v>
      </c>
      <c r="M36" s="262">
        <f t="shared" si="3"/>
        <v>0.1887681340111669</v>
      </c>
    </row>
    <row r="37" spans="2:17" s="268" customFormat="1" ht="18.75" customHeight="1" x14ac:dyDescent="0.25">
      <c r="B37" s="241" t="s">
        <v>474</v>
      </c>
      <c r="C37" s="261" t="s">
        <v>472</v>
      </c>
      <c r="D37" s="242">
        <f>C23</f>
        <v>0.13403999999999999</v>
      </c>
      <c r="E37" s="242">
        <f>$D$37*E32</f>
        <v>0.13873139999999998</v>
      </c>
      <c r="F37" s="242">
        <f t="shared" ref="F37:M37" si="4">$D$37*F32</f>
        <v>0.14344826759999998</v>
      </c>
      <c r="G37" s="242">
        <f t="shared" si="4"/>
        <v>0.14918619830399998</v>
      </c>
      <c r="H37" s="242">
        <f t="shared" si="4"/>
        <v>0.15515364623615999</v>
      </c>
      <c r="I37" s="242">
        <f t="shared" si="4"/>
        <v>0.16135979208560636</v>
      </c>
      <c r="J37" s="242">
        <f t="shared" si="4"/>
        <v>0.16781418376903062</v>
      </c>
      <c r="K37" s="242">
        <f t="shared" si="4"/>
        <v>0.17452675111979188</v>
      </c>
      <c r="L37" s="242">
        <f t="shared" si="4"/>
        <v>0.18150782116458355</v>
      </c>
      <c r="M37" s="242">
        <f t="shared" si="4"/>
        <v>0.1887681340111669</v>
      </c>
    </row>
    <row r="38" spans="2:17" ht="18.75" customHeight="1" x14ac:dyDescent="0.25">
      <c r="B38" s="241" t="s">
        <v>475</v>
      </c>
      <c r="C38" s="261" t="s">
        <v>472</v>
      </c>
      <c r="D38" s="242">
        <v>0</v>
      </c>
      <c r="E38" s="242">
        <f>$D$38*E32</f>
        <v>0</v>
      </c>
      <c r="F38" s="242">
        <f t="shared" ref="F38:M38" si="5">$D$38*F32</f>
        <v>0</v>
      </c>
      <c r="G38" s="242">
        <f t="shared" si="5"/>
        <v>0</v>
      </c>
      <c r="H38" s="242">
        <f t="shared" si="5"/>
        <v>0</v>
      </c>
      <c r="I38" s="242">
        <f t="shared" si="5"/>
        <v>0</v>
      </c>
      <c r="J38" s="242">
        <f t="shared" si="5"/>
        <v>0</v>
      </c>
      <c r="K38" s="242">
        <f t="shared" si="5"/>
        <v>0</v>
      </c>
      <c r="L38" s="242">
        <f t="shared" si="5"/>
        <v>0</v>
      </c>
      <c r="M38" s="242">
        <f t="shared" si="5"/>
        <v>0</v>
      </c>
      <c r="Q38" s="231" t="s">
        <v>476</v>
      </c>
    </row>
    <row r="39" spans="2:17" ht="15.75" customHeight="1" x14ac:dyDescent="0.25">
      <c r="B39" s="241" t="s">
        <v>477</v>
      </c>
      <c r="C39" s="261" t="s">
        <v>472</v>
      </c>
      <c r="D39" s="242">
        <f>C26</f>
        <v>0</v>
      </c>
      <c r="E39" s="242">
        <f>D39*E32</f>
        <v>0</v>
      </c>
      <c r="F39" s="242">
        <f t="shared" ref="F39:M39" si="6">E39*F32</f>
        <v>0</v>
      </c>
      <c r="G39" s="242">
        <f t="shared" si="6"/>
        <v>0</v>
      </c>
      <c r="H39" s="242">
        <f t="shared" si="6"/>
        <v>0</v>
      </c>
      <c r="I39" s="242">
        <f t="shared" si="6"/>
        <v>0</v>
      </c>
      <c r="J39" s="242">
        <f t="shared" si="6"/>
        <v>0</v>
      </c>
      <c r="K39" s="242">
        <f t="shared" si="6"/>
        <v>0</v>
      </c>
      <c r="L39" s="242">
        <f t="shared" si="6"/>
        <v>0</v>
      </c>
      <c r="M39" s="242">
        <f t="shared" si="6"/>
        <v>0</v>
      </c>
    </row>
    <row r="40" spans="2:17" ht="27.75" customHeight="1" x14ac:dyDescent="0.25">
      <c r="B40" s="269" t="s">
        <v>241</v>
      </c>
      <c r="C40" s="261" t="s">
        <v>472</v>
      </c>
      <c r="D40" s="270">
        <f>D35-D36</f>
        <v>1.4297600000000001</v>
      </c>
      <c r="E40" s="262">
        <f t="shared" ref="E40:M40" si="7">E35-E36</f>
        <v>1.4798016000000001</v>
      </c>
      <c r="F40" s="262">
        <f t="shared" si="7"/>
        <v>1.5301148544000001</v>
      </c>
      <c r="G40" s="262">
        <f t="shared" si="7"/>
        <v>1.5913194485760001</v>
      </c>
      <c r="H40" s="262">
        <f t="shared" si="7"/>
        <v>1.6549722265190399</v>
      </c>
      <c r="I40" s="262">
        <f t="shared" si="7"/>
        <v>1.7211711155798013</v>
      </c>
      <c r="J40" s="262">
        <f t="shared" si="7"/>
        <v>1.7900179602029938</v>
      </c>
      <c r="K40" s="262">
        <f t="shared" si="7"/>
        <v>1.8616186786111135</v>
      </c>
      <c r="L40" s="262">
        <f t="shared" si="7"/>
        <v>1.9360834257555581</v>
      </c>
      <c r="M40" s="262">
        <f t="shared" si="7"/>
        <v>2.0135267627857805</v>
      </c>
    </row>
    <row r="41" spans="2:17" ht="20.25" customHeight="1" x14ac:dyDescent="0.25">
      <c r="B41" s="271"/>
      <c r="C41" s="272"/>
      <c r="D41" s="273"/>
      <c r="E41" s="274"/>
      <c r="F41" s="274"/>
      <c r="G41" s="275"/>
    </row>
    <row r="42" spans="2:17" ht="15" customHeight="1" x14ac:dyDescent="0.25">
      <c r="B42" s="434" t="s">
        <v>478</v>
      </c>
      <c r="C42" s="436" t="s">
        <v>470</v>
      </c>
      <c r="D42" s="438" t="s">
        <v>479</v>
      </c>
      <c r="E42" s="438"/>
      <c r="F42" s="438"/>
      <c r="G42" s="438"/>
      <c r="H42" s="438"/>
      <c r="I42" s="438"/>
      <c r="J42" s="438"/>
      <c r="K42" s="438"/>
      <c r="L42" s="438"/>
      <c r="M42" s="438"/>
    </row>
    <row r="43" spans="2:17" ht="15" customHeight="1" x14ac:dyDescent="0.25">
      <c r="B43" s="435"/>
      <c r="C43" s="437"/>
      <c r="D43" s="253">
        <v>1</v>
      </c>
      <c r="E43" s="253">
        <v>2</v>
      </c>
      <c r="F43" s="253">
        <v>3</v>
      </c>
      <c r="G43" s="253">
        <v>4</v>
      </c>
      <c r="H43" s="253">
        <v>5</v>
      </c>
      <c r="I43" s="253">
        <v>6</v>
      </c>
      <c r="J43" s="253">
        <v>7</v>
      </c>
      <c r="K43" s="253">
        <v>8</v>
      </c>
      <c r="L43" s="253">
        <v>9</v>
      </c>
      <c r="M43" s="253">
        <v>10</v>
      </c>
    </row>
    <row r="44" spans="2:17" s="277" customFormat="1" ht="29.25" customHeight="1" x14ac:dyDescent="0.25">
      <c r="B44" s="267" t="s">
        <v>241</v>
      </c>
      <c r="C44" s="276" t="s">
        <v>472</v>
      </c>
      <c r="D44" s="242">
        <f>D40</f>
        <v>1.4297600000000001</v>
      </c>
      <c r="E44" s="242">
        <f t="shared" ref="E44:M44" si="8">E40</f>
        <v>1.4798016000000001</v>
      </c>
      <c r="F44" s="242">
        <f t="shared" si="8"/>
        <v>1.5301148544000001</v>
      </c>
      <c r="G44" s="242">
        <f t="shared" si="8"/>
        <v>1.5913194485760001</v>
      </c>
      <c r="H44" s="242">
        <f t="shared" si="8"/>
        <v>1.6549722265190399</v>
      </c>
      <c r="I44" s="242">
        <f t="shared" si="8"/>
        <v>1.7211711155798013</v>
      </c>
      <c r="J44" s="242">
        <f t="shared" si="8"/>
        <v>1.7900179602029938</v>
      </c>
      <c r="K44" s="242">
        <f t="shared" si="8"/>
        <v>1.8616186786111135</v>
      </c>
      <c r="L44" s="242">
        <f t="shared" si="8"/>
        <v>1.9360834257555581</v>
      </c>
      <c r="M44" s="242">
        <f t="shared" si="8"/>
        <v>2.0135267627857805</v>
      </c>
    </row>
    <row r="45" spans="2:17" s="277" customFormat="1" ht="21.75" customHeight="1" x14ac:dyDescent="0.25">
      <c r="B45" s="267" t="s">
        <v>480</v>
      </c>
      <c r="C45" s="244" t="s">
        <v>472</v>
      </c>
      <c r="D45" s="278">
        <f>-C22</f>
        <v>-11.17</v>
      </c>
      <c r="E45" s="278">
        <f>-'[2]1. сводные данные'!M47</f>
        <v>0</v>
      </c>
      <c r="F45" s="242"/>
      <c r="G45" s="279"/>
      <c r="H45" s="280"/>
      <c r="I45" s="280"/>
      <c r="J45" s="280"/>
      <c r="K45" s="280"/>
      <c r="L45" s="280"/>
      <c r="M45" s="280"/>
    </row>
    <row r="46" spans="2:17" s="277" customFormat="1" ht="19.5" customHeight="1" x14ac:dyDescent="0.25">
      <c r="B46" s="267" t="s">
        <v>481</v>
      </c>
      <c r="C46" s="244" t="s">
        <v>472</v>
      </c>
      <c r="D46" s="242">
        <f>SUM(D44:D45)</f>
        <v>-9.74024</v>
      </c>
      <c r="E46" s="242">
        <f t="shared" ref="E46:M46" si="9">SUM(E44:E45)</f>
        <v>1.4798016000000001</v>
      </c>
      <c r="F46" s="242">
        <f>SUM(F44:F45)</f>
        <v>1.5301148544000001</v>
      </c>
      <c r="G46" s="242">
        <f t="shared" si="9"/>
        <v>1.5913194485760001</v>
      </c>
      <c r="H46" s="242">
        <f t="shared" si="9"/>
        <v>1.6549722265190399</v>
      </c>
      <c r="I46" s="242">
        <f t="shared" si="9"/>
        <v>1.7211711155798013</v>
      </c>
      <c r="J46" s="242">
        <f t="shared" si="9"/>
        <v>1.7900179602029938</v>
      </c>
      <c r="K46" s="242">
        <f t="shared" si="9"/>
        <v>1.8616186786111135</v>
      </c>
      <c r="L46" s="242">
        <f t="shared" si="9"/>
        <v>1.9360834257555581</v>
      </c>
      <c r="M46" s="242">
        <f t="shared" si="9"/>
        <v>2.0135267627857805</v>
      </c>
    </row>
    <row r="47" spans="2:17" s="277" customFormat="1" ht="21" customHeight="1" x14ac:dyDescent="0.25">
      <c r="B47" s="267" t="s">
        <v>482</v>
      </c>
      <c r="C47" s="244" t="s">
        <v>472</v>
      </c>
      <c r="D47" s="242">
        <f>D46</f>
        <v>-9.74024</v>
      </c>
      <c r="E47" s="242">
        <f>D47+E46</f>
        <v>-8.2604384</v>
      </c>
      <c r="F47" s="242">
        <f>E47+F46</f>
        <v>-6.7303235456000001</v>
      </c>
      <c r="G47" s="242">
        <f t="shared" ref="G47:L47" si="10">F47+G46</f>
        <v>-5.1390040970240003</v>
      </c>
      <c r="H47" s="242">
        <f t="shared" si="10"/>
        <v>-3.4840318705049604</v>
      </c>
      <c r="I47" s="242">
        <f>H47+I46</f>
        <v>-1.7628607549251591</v>
      </c>
      <c r="J47" s="242">
        <f t="shared" si="10"/>
        <v>2.7157205277834606E-2</v>
      </c>
      <c r="K47" s="242">
        <f t="shared" si="10"/>
        <v>1.8887758838889481</v>
      </c>
      <c r="L47" s="242">
        <f t="shared" si="10"/>
        <v>3.8248593096445065</v>
      </c>
      <c r="M47" s="242">
        <f>L47+M46</f>
        <v>5.8383860724302874</v>
      </c>
    </row>
    <row r="48" spans="2:17" s="277" customFormat="1" ht="17.25" customHeight="1" x14ac:dyDescent="0.25">
      <c r="B48" s="241" t="s">
        <v>240</v>
      </c>
      <c r="C48" s="242"/>
      <c r="D48" s="242">
        <f>1/(1+$C$28)^(D43-1)</f>
        <v>1</v>
      </c>
      <c r="E48" s="242">
        <f>1/(1+$C$28)^(E43-1)</f>
        <v>0.970873786407767</v>
      </c>
      <c r="F48" s="242">
        <f t="shared" ref="F48:M48" si="11">1/(1+$C$28)^(F43-1)</f>
        <v>0.94259590913375435</v>
      </c>
      <c r="G48" s="242">
        <f t="shared" si="11"/>
        <v>0.91514165935315961</v>
      </c>
      <c r="H48" s="242">
        <f t="shared" si="11"/>
        <v>0.888487047915689</v>
      </c>
      <c r="I48" s="242">
        <f t="shared" si="11"/>
        <v>0.86260878438416411</v>
      </c>
      <c r="J48" s="242">
        <f t="shared" si="11"/>
        <v>0.83748425668365445</v>
      </c>
      <c r="K48" s="242">
        <f t="shared" si="11"/>
        <v>0.81309151134335378</v>
      </c>
      <c r="L48" s="242">
        <f t="shared" si="11"/>
        <v>0.78940923431393573</v>
      </c>
      <c r="M48" s="242">
        <f t="shared" si="11"/>
        <v>0.76641673234362695</v>
      </c>
    </row>
    <row r="49" spans="2:14" s="277" customFormat="1" ht="17.25" customHeight="1" x14ac:dyDescent="0.25">
      <c r="B49" s="267" t="s">
        <v>483</v>
      </c>
      <c r="C49" s="244" t="s">
        <v>472</v>
      </c>
      <c r="D49" s="242">
        <f>D46*D48</f>
        <v>-9.74024</v>
      </c>
      <c r="E49" s="242">
        <f>E46*E48</f>
        <v>1.436700582524272</v>
      </c>
      <c r="F49" s="242">
        <f t="shared" ref="F49:M49" si="12">F46*F48</f>
        <v>1.4422800022622302</v>
      </c>
      <c r="G49" s="242">
        <f t="shared" si="12"/>
        <v>1.4562827207307956</v>
      </c>
      <c r="H49" s="242">
        <f t="shared" si="12"/>
        <v>1.4704213879223567</v>
      </c>
      <c r="I49" s="242">
        <f t="shared" si="12"/>
        <v>1.4846973237274279</v>
      </c>
      <c r="J49" s="242">
        <f t="shared" si="12"/>
        <v>1.4991118608509957</v>
      </c>
      <c r="K49" s="242">
        <f t="shared" si="12"/>
        <v>1.5136663449369274</v>
      </c>
      <c r="L49" s="242">
        <f t="shared" si="12"/>
        <v>1.5283621346935967</v>
      </c>
      <c r="M49" s="242">
        <f t="shared" si="12"/>
        <v>1.5432006020207192</v>
      </c>
    </row>
    <row r="50" spans="2:14" s="277" customFormat="1" ht="27" customHeight="1" x14ac:dyDescent="0.25">
      <c r="B50" s="267" t="s">
        <v>484</v>
      </c>
      <c r="C50" s="244" t="s">
        <v>472</v>
      </c>
      <c r="D50" s="242">
        <f>D48*D47</f>
        <v>-9.74024</v>
      </c>
      <c r="E50" s="242">
        <f>E48*E47</f>
        <v>-8.0198431067961167</v>
      </c>
      <c r="F50" s="242">
        <f t="shared" ref="F50:M50" si="13">F48*F47</f>
        <v>-6.3439754412291451</v>
      </c>
      <c r="G50" s="242">
        <f t="shared" si="13"/>
        <v>-4.7029167367732292</v>
      </c>
      <c r="H50" s="242">
        <f t="shared" si="13"/>
        <v>-3.0955171914691282</v>
      </c>
      <c r="I50" s="242">
        <f t="shared" si="13"/>
        <v>-1.5206591728445413</v>
      </c>
      <c r="J50" s="242">
        <f t="shared" si="13"/>
        <v>2.2743731875712731E-2</v>
      </c>
      <c r="K50" s="242">
        <f t="shared" si="13"/>
        <v>1.5357476380201438</v>
      </c>
      <c r="L50" s="242">
        <f t="shared" si="13"/>
        <v>3.0193792589849986</v>
      </c>
      <c r="M50" s="242">
        <f t="shared" si="13"/>
        <v>4.4746367757925629</v>
      </c>
    </row>
    <row r="51" spans="2:14" s="283" customFormat="1" ht="12.75" customHeight="1" x14ac:dyDescent="0.25">
      <c r="B51" s="281"/>
      <c r="C51" s="282"/>
      <c r="D51" s="282"/>
      <c r="E51" s="282"/>
      <c r="F51" s="282"/>
      <c r="G51" s="282"/>
      <c r="H51" s="282"/>
      <c r="I51" s="282"/>
      <c r="J51" s="282"/>
      <c r="K51" s="282"/>
      <c r="L51" s="282"/>
      <c r="M51" s="282"/>
    </row>
    <row r="52" spans="2:14" s="277" customFormat="1" ht="29.25" customHeight="1" x14ac:dyDescent="0.25">
      <c r="B52" s="284" t="s">
        <v>485</v>
      </c>
      <c r="C52" s="285" t="s">
        <v>470</v>
      </c>
      <c r="D52" s="285" t="s">
        <v>486</v>
      </c>
      <c r="E52" s="282"/>
      <c r="F52" s="282"/>
      <c r="G52" s="282"/>
      <c r="H52" s="282"/>
      <c r="I52" s="282"/>
      <c r="J52" s="282"/>
      <c r="K52" s="282"/>
      <c r="L52" s="282"/>
      <c r="M52" s="282"/>
      <c r="N52" s="283"/>
    </row>
    <row r="53" spans="2:14" s="277" customFormat="1" ht="18" customHeight="1" x14ac:dyDescent="0.25">
      <c r="B53" s="267" t="s">
        <v>487</v>
      </c>
      <c r="C53" s="244" t="s">
        <v>472</v>
      </c>
      <c r="D53" s="244">
        <f>SUM(D49:M49)</f>
        <v>3.6344829596693211</v>
      </c>
      <c r="E53" s="286"/>
      <c r="F53" s="286"/>
      <c r="G53" s="287"/>
      <c r="H53" s="283"/>
      <c r="I53" s="283"/>
      <c r="J53" s="283"/>
      <c r="K53" s="283"/>
      <c r="L53" s="283"/>
      <c r="M53" s="283"/>
      <c r="N53" s="283"/>
    </row>
    <row r="54" spans="2:14" s="277" customFormat="1" ht="16.5" customHeight="1" x14ac:dyDescent="0.25">
      <c r="B54" s="288" t="s">
        <v>239</v>
      </c>
      <c r="C54" s="245" t="s">
        <v>488</v>
      </c>
      <c r="D54" s="245">
        <f>IRR(D46:M46)</f>
        <v>9.9685044534684186E-2</v>
      </c>
      <c r="E54" s="286"/>
      <c r="F54" s="286"/>
      <c r="G54" s="287"/>
      <c r="H54" s="283"/>
      <c r="I54" s="283"/>
      <c r="J54" s="283"/>
      <c r="K54" s="283"/>
      <c r="L54" s="283"/>
      <c r="M54" s="283"/>
      <c r="N54" s="283"/>
    </row>
    <row r="55" spans="2:14" s="277" customFormat="1" x14ac:dyDescent="0.25">
      <c r="B55" s="288" t="s">
        <v>489</v>
      </c>
      <c r="C55" s="276" t="s">
        <v>490</v>
      </c>
      <c r="D55" s="276">
        <f>IF(M47&lt;0,"не окупается",(COUNTIF(D47:M47,"&lt;0")+1))</f>
        <v>7</v>
      </c>
      <c r="E55" s="286"/>
      <c r="F55" s="286"/>
      <c r="G55" s="289"/>
      <c r="H55" s="283"/>
      <c r="I55" s="283"/>
      <c r="J55" s="283"/>
      <c r="K55" s="283"/>
      <c r="L55" s="283"/>
      <c r="M55" s="283"/>
      <c r="N55" s="283"/>
    </row>
    <row r="56" spans="2:14" s="277" customFormat="1" ht="15.75" customHeight="1" x14ac:dyDescent="0.25">
      <c r="B56" s="267" t="s">
        <v>491</v>
      </c>
      <c r="C56" s="276" t="s">
        <v>490</v>
      </c>
      <c r="D56" s="276">
        <f>IF(M50&lt;0,"не окупается",(COUNTIF(D50:M50,"&lt;0")+1))</f>
        <v>7</v>
      </c>
      <c r="E56" s="286"/>
      <c r="F56" s="286"/>
      <c r="G56" s="290"/>
      <c r="H56" s="283"/>
      <c r="I56" s="283"/>
      <c r="J56" s="283"/>
      <c r="K56" s="283"/>
      <c r="L56" s="283"/>
      <c r="M56" s="283"/>
      <c r="N56" s="283"/>
    </row>
    <row r="57" spans="2:14" ht="13.5" customHeight="1" x14ac:dyDescent="0.25">
      <c r="B57" s="291"/>
      <c r="C57" s="275"/>
      <c r="D57" s="275"/>
      <c r="E57" s="275"/>
      <c r="F57" s="275"/>
      <c r="G57" s="275"/>
      <c r="H57" s="275"/>
      <c r="I57" s="292"/>
    </row>
    <row r="58" spans="2:14" ht="21" customHeight="1" x14ac:dyDescent="0.25">
      <c r="B58" s="293"/>
      <c r="C58" s="240"/>
      <c r="D58" s="240"/>
      <c r="E58" s="240"/>
      <c r="F58" s="240"/>
      <c r="G58" s="240"/>
      <c r="H58" s="240"/>
      <c r="I58" s="292"/>
    </row>
    <row r="59" spans="2:14" ht="15" customHeight="1" x14ac:dyDescent="0.25">
      <c r="B59" s="429"/>
      <c r="C59" s="429"/>
      <c r="D59" s="429"/>
      <c r="E59" s="429"/>
      <c r="F59" s="429"/>
      <c r="G59" s="429"/>
      <c r="H59" s="429"/>
      <c r="I59" s="429"/>
      <c r="J59" s="429"/>
      <c r="K59" s="429"/>
      <c r="L59" s="429"/>
      <c r="M59" s="429"/>
    </row>
    <row r="60" spans="2:14" ht="21" customHeight="1" x14ac:dyDescent="0.25">
      <c r="B60" s="429"/>
      <c r="C60" s="429"/>
      <c r="D60" s="429"/>
      <c r="E60" s="429"/>
      <c r="F60" s="429"/>
      <c r="G60" s="429"/>
      <c r="H60" s="429"/>
      <c r="I60" s="429"/>
      <c r="J60" s="429"/>
      <c r="K60" s="429"/>
      <c r="L60" s="429"/>
      <c r="M60" s="429"/>
    </row>
    <row r="61" spans="2:14" ht="16.5" customHeight="1" x14ac:dyDescent="0.25">
      <c r="B61" s="429"/>
      <c r="C61" s="429"/>
      <c r="D61" s="429"/>
      <c r="E61" s="429"/>
      <c r="F61" s="429"/>
      <c r="G61" s="429"/>
      <c r="H61" s="429"/>
      <c r="I61" s="429"/>
      <c r="J61" s="429"/>
      <c r="K61" s="429"/>
      <c r="L61" s="429"/>
      <c r="M61" s="429"/>
    </row>
    <row r="62" spans="2:14" ht="18.75" customHeight="1" x14ac:dyDescent="0.25">
      <c r="B62" s="430"/>
      <c r="C62" s="430"/>
      <c r="D62" s="430"/>
      <c r="E62" s="430"/>
      <c r="F62" s="430"/>
      <c r="G62" s="430"/>
      <c r="H62" s="430"/>
      <c r="I62" s="430"/>
      <c r="J62" s="430"/>
      <c r="K62" s="430"/>
      <c r="L62" s="430"/>
      <c r="M62" s="430"/>
    </row>
  </sheetData>
  <mergeCells count="16">
    <mergeCell ref="B13:P13"/>
    <mergeCell ref="B5:P5"/>
    <mergeCell ref="B7:O7"/>
    <mergeCell ref="B9:P9"/>
    <mergeCell ref="B10:O10"/>
    <mergeCell ref="B12:P12"/>
    <mergeCell ref="B59:M59"/>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6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selection activeCell="K31" sqref="K31"/>
    </sheetView>
  </sheetViews>
  <sheetFormatPr defaultRowHeight="15.75" x14ac:dyDescent="0.25"/>
  <cols>
    <col min="1" max="1" width="9.140625" style="61"/>
    <col min="2" max="2" width="37.7109375" style="61" customWidth="1"/>
    <col min="3" max="3" width="9.140625" style="61"/>
    <col min="4" max="4" width="12.85546875" style="61" customWidth="1"/>
    <col min="5" max="6" width="0" style="61" hidden="1" customWidth="1"/>
    <col min="7" max="7" width="11" style="61" customWidth="1"/>
    <col min="8" max="8" width="15.5703125" style="6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42" t="s">
        <v>68</v>
      </c>
    </row>
    <row r="2" spans="1:44" ht="18.75" x14ac:dyDescent="0.3">
      <c r="L2" s="14" t="s">
        <v>10</v>
      </c>
    </row>
    <row r="3" spans="1:44" ht="18.75" x14ac:dyDescent="0.3">
      <c r="L3" s="14" t="s">
        <v>431</v>
      </c>
    </row>
    <row r="4" spans="1:44" ht="18.75" x14ac:dyDescent="0.3">
      <c r="K4" s="14"/>
    </row>
    <row r="5" spans="1:44" x14ac:dyDescent="0.25">
      <c r="A5" s="383" t="s">
        <v>437</v>
      </c>
      <c r="B5" s="383"/>
      <c r="C5" s="383"/>
      <c r="D5" s="383"/>
      <c r="E5" s="383"/>
      <c r="F5" s="383"/>
      <c r="G5" s="383"/>
      <c r="H5" s="383"/>
      <c r="I5" s="383"/>
      <c r="J5" s="383"/>
      <c r="K5" s="383"/>
      <c r="L5" s="383"/>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x14ac:dyDescent="0.25">
      <c r="A6" s="16"/>
      <c r="B6" s="11"/>
      <c r="C6" s="11"/>
      <c r="D6" s="16"/>
      <c r="E6" s="11"/>
      <c r="F6" s="11"/>
      <c r="G6" s="155"/>
      <c r="H6" s="156"/>
      <c r="I6" s="156"/>
      <c r="J6" s="155"/>
      <c r="K6" s="156"/>
      <c r="L6" s="156"/>
    </row>
    <row r="7" spans="1:44" ht="18.75" x14ac:dyDescent="0.25">
      <c r="A7" s="387" t="s">
        <v>9</v>
      </c>
      <c r="B7" s="387"/>
      <c r="C7" s="387"/>
      <c r="D7" s="387"/>
      <c r="E7" s="387"/>
      <c r="F7" s="387"/>
      <c r="G7" s="387"/>
      <c r="H7" s="387"/>
      <c r="I7" s="387"/>
      <c r="J7" s="387"/>
      <c r="K7" s="387"/>
      <c r="L7" s="387"/>
    </row>
    <row r="8" spans="1:44" ht="18.75" x14ac:dyDescent="0.25">
      <c r="A8" s="152"/>
      <c r="B8" s="152"/>
      <c r="C8" s="152"/>
      <c r="D8" s="152"/>
      <c r="E8" s="152"/>
      <c r="F8" s="152"/>
      <c r="G8" s="140"/>
      <c r="H8" s="140"/>
      <c r="I8" s="140"/>
      <c r="J8" s="140"/>
      <c r="K8" s="140"/>
      <c r="L8" s="140"/>
    </row>
    <row r="9" spans="1:44" x14ac:dyDescent="0.25">
      <c r="A9" s="388" t="s">
        <v>447</v>
      </c>
      <c r="B9" s="388"/>
      <c r="C9" s="388"/>
      <c r="D9" s="388"/>
      <c r="E9" s="388"/>
      <c r="F9" s="388"/>
      <c r="G9" s="388"/>
      <c r="H9" s="388"/>
      <c r="I9" s="388"/>
      <c r="J9" s="388"/>
      <c r="K9" s="388"/>
      <c r="L9" s="388"/>
    </row>
    <row r="10" spans="1:44" x14ac:dyDescent="0.25">
      <c r="A10" s="384" t="s">
        <v>8</v>
      </c>
      <c r="B10" s="384"/>
      <c r="C10" s="384"/>
      <c r="D10" s="384"/>
      <c r="E10" s="384"/>
      <c r="F10" s="384"/>
      <c r="G10" s="384"/>
      <c r="H10" s="384"/>
      <c r="I10" s="384"/>
      <c r="J10" s="384"/>
      <c r="K10" s="384"/>
      <c r="L10" s="384"/>
    </row>
    <row r="11" spans="1:44" ht="18.75" x14ac:dyDescent="0.25">
      <c r="A11" s="152"/>
      <c r="B11" s="152"/>
      <c r="C11" s="152"/>
      <c r="D11" s="152"/>
      <c r="E11" s="152"/>
      <c r="F11" s="152"/>
      <c r="G11" s="140"/>
      <c r="H11" s="140"/>
      <c r="I11" s="140"/>
      <c r="J11" s="140"/>
      <c r="K11" s="140"/>
      <c r="L11" s="140"/>
    </row>
    <row r="12" spans="1:44" ht="18.75" x14ac:dyDescent="0.25">
      <c r="A12" s="387" t="s">
        <v>492</v>
      </c>
      <c r="B12" s="387"/>
      <c r="C12" s="387"/>
      <c r="D12" s="387"/>
      <c r="E12" s="387"/>
      <c r="F12" s="387"/>
      <c r="G12" s="387"/>
      <c r="H12" s="387"/>
      <c r="I12" s="387"/>
      <c r="J12" s="387"/>
      <c r="K12" s="387"/>
      <c r="L12" s="387"/>
    </row>
    <row r="13" spans="1:44" x14ac:dyDescent="0.25">
      <c r="A13" s="384" t="s">
        <v>7</v>
      </c>
      <c r="B13" s="384"/>
      <c r="C13" s="384"/>
      <c r="D13" s="384"/>
      <c r="E13" s="384"/>
      <c r="F13" s="384"/>
      <c r="G13" s="384"/>
      <c r="H13" s="384"/>
      <c r="I13" s="384"/>
      <c r="J13" s="384"/>
      <c r="K13" s="384"/>
      <c r="L13" s="384"/>
    </row>
    <row r="14" spans="1:44" ht="18.75" x14ac:dyDescent="0.25">
      <c r="A14" s="153"/>
      <c r="B14" s="153"/>
      <c r="C14" s="153"/>
      <c r="D14" s="153"/>
      <c r="E14" s="153"/>
      <c r="F14" s="153"/>
      <c r="G14" s="10"/>
      <c r="H14" s="10"/>
      <c r="I14" s="10"/>
      <c r="J14" s="10"/>
      <c r="K14" s="10"/>
      <c r="L14" s="10"/>
    </row>
    <row r="15" spans="1:44" ht="32.25" customHeight="1" x14ac:dyDescent="0.25">
      <c r="A15" s="441" t="s">
        <v>459</v>
      </c>
      <c r="B15" s="441"/>
      <c r="C15" s="441"/>
      <c r="D15" s="441"/>
      <c r="E15" s="441"/>
      <c r="F15" s="441"/>
      <c r="G15" s="441"/>
      <c r="H15" s="441"/>
      <c r="I15" s="441"/>
      <c r="J15" s="441"/>
      <c r="K15" s="441"/>
      <c r="L15" s="441"/>
    </row>
    <row r="16" spans="1:44" x14ac:dyDescent="0.25">
      <c r="A16" s="384" t="s">
        <v>6</v>
      </c>
      <c r="B16" s="384"/>
      <c r="C16" s="384"/>
      <c r="D16" s="384"/>
      <c r="E16" s="384"/>
      <c r="F16" s="384"/>
      <c r="G16" s="384"/>
      <c r="H16" s="384"/>
      <c r="I16" s="384"/>
      <c r="J16" s="384"/>
      <c r="K16" s="384"/>
      <c r="L16" s="384"/>
    </row>
    <row r="17" spans="1:12" ht="15.75" customHeight="1" x14ac:dyDescent="0.25">
      <c r="G17" s="157"/>
      <c r="H17" s="157"/>
      <c r="I17" s="157"/>
      <c r="J17" s="157"/>
      <c r="K17" s="157"/>
      <c r="L17" s="158"/>
    </row>
    <row r="18" spans="1:12" x14ac:dyDescent="0.25">
      <c r="K18" s="96"/>
    </row>
    <row r="19" spans="1:12" ht="15.75" customHeight="1" x14ac:dyDescent="0.25">
      <c r="A19" s="442" t="s">
        <v>377</v>
      </c>
      <c r="B19" s="442"/>
      <c r="C19" s="442"/>
      <c r="D19" s="442"/>
      <c r="E19" s="442"/>
      <c r="F19" s="442"/>
      <c r="G19" s="442"/>
      <c r="H19" s="442"/>
      <c r="I19" s="442"/>
      <c r="J19" s="442"/>
      <c r="K19" s="442"/>
      <c r="L19" s="442"/>
    </row>
    <row r="20" spans="1:12" x14ac:dyDescent="0.25">
      <c r="A20" s="65"/>
      <c r="B20" s="65"/>
      <c r="C20" s="95"/>
      <c r="D20" s="95"/>
      <c r="E20" s="95"/>
      <c r="F20" s="95"/>
      <c r="G20" s="95"/>
      <c r="H20" s="95"/>
      <c r="I20" s="95"/>
      <c r="J20" s="95"/>
      <c r="K20" s="95"/>
      <c r="L20" s="95"/>
    </row>
    <row r="21" spans="1:12" ht="28.5" customHeight="1" x14ac:dyDescent="0.25">
      <c r="A21" s="443" t="s">
        <v>210</v>
      </c>
      <c r="B21" s="443" t="s">
        <v>209</v>
      </c>
      <c r="C21" s="449" t="s">
        <v>312</v>
      </c>
      <c r="D21" s="449"/>
      <c r="E21" s="449"/>
      <c r="F21" s="449"/>
      <c r="G21" s="449"/>
      <c r="H21" s="449"/>
      <c r="I21" s="444" t="s">
        <v>208</v>
      </c>
      <c r="J21" s="446" t="s">
        <v>314</v>
      </c>
      <c r="K21" s="443" t="s">
        <v>207</v>
      </c>
      <c r="L21" s="445" t="s">
        <v>313</v>
      </c>
    </row>
    <row r="22" spans="1:12" ht="58.5" customHeight="1" x14ac:dyDescent="0.25">
      <c r="A22" s="443"/>
      <c r="B22" s="443"/>
      <c r="C22" s="450" t="s">
        <v>2</v>
      </c>
      <c r="D22" s="450"/>
      <c r="E22" s="127"/>
      <c r="F22" s="128"/>
      <c r="G22" s="451" t="s">
        <v>1</v>
      </c>
      <c r="H22" s="452"/>
      <c r="I22" s="444"/>
      <c r="J22" s="447"/>
      <c r="K22" s="443"/>
      <c r="L22" s="445"/>
    </row>
    <row r="23" spans="1:12" ht="47.25" x14ac:dyDescent="0.25">
      <c r="A23" s="443"/>
      <c r="B23" s="443"/>
      <c r="C23" s="94" t="s">
        <v>206</v>
      </c>
      <c r="D23" s="94" t="s">
        <v>205</v>
      </c>
      <c r="E23" s="94" t="s">
        <v>206</v>
      </c>
      <c r="F23" s="94" t="s">
        <v>205</v>
      </c>
      <c r="G23" s="94" t="s">
        <v>206</v>
      </c>
      <c r="H23" s="94" t="s">
        <v>205</v>
      </c>
      <c r="I23" s="444"/>
      <c r="J23" s="448"/>
      <c r="K23" s="443"/>
      <c r="L23" s="445"/>
    </row>
    <row r="24" spans="1:12" x14ac:dyDescent="0.25">
      <c r="A24" s="73">
        <v>1</v>
      </c>
      <c r="B24" s="73">
        <v>2</v>
      </c>
      <c r="C24" s="94">
        <v>3</v>
      </c>
      <c r="D24" s="94">
        <v>4</v>
      </c>
      <c r="E24" s="94">
        <v>5</v>
      </c>
      <c r="F24" s="94">
        <v>6</v>
      </c>
      <c r="G24" s="94">
        <v>7</v>
      </c>
      <c r="H24" s="94">
        <v>8</v>
      </c>
      <c r="I24" s="94">
        <v>9</v>
      </c>
      <c r="J24" s="94">
        <v>10</v>
      </c>
      <c r="K24" s="94">
        <v>11</v>
      </c>
      <c r="L24" s="94">
        <v>12</v>
      </c>
    </row>
    <row r="25" spans="1:12" x14ac:dyDescent="0.25">
      <c r="A25" s="90">
        <v>1</v>
      </c>
      <c r="B25" s="91" t="s">
        <v>204</v>
      </c>
      <c r="C25" s="88" t="s">
        <v>420</v>
      </c>
      <c r="D25" s="88" t="s">
        <v>420</v>
      </c>
      <c r="E25" s="88" t="s">
        <v>420</v>
      </c>
      <c r="F25" s="88" t="s">
        <v>420</v>
      </c>
      <c r="G25" s="88" t="s">
        <v>420</v>
      </c>
      <c r="H25" s="88" t="s">
        <v>420</v>
      </c>
      <c r="I25" s="88" t="s">
        <v>420</v>
      </c>
      <c r="J25" s="88" t="s">
        <v>420</v>
      </c>
      <c r="K25" s="87"/>
      <c r="L25" s="98"/>
    </row>
    <row r="26" spans="1:12" ht="21.75" customHeight="1" x14ac:dyDescent="0.25">
      <c r="A26" s="90" t="s">
        <v>203</v>
      </c>
      <c r="B26" s="93" t="s">
        <v>319</v>
      </c>
      <c r="C26" s="88" t="s">
        <v>420</v>
      </c>
      <c r="D26" s="88" t="s">
        <v>420</v>
      </c>
      <c r="E26" s="88" t="s">
        <v>420</v>
      </c>
      <c r="F26" s="88" t="s">
        <v>420</v>
      </c>
      <c r="G26" s="88" t="s">
        <v>420</v>
      </c>
      <c r="H26" s="88" t="s">
        <v>420</v>
      </c>
      <c r="I26" s="88" t="s">
        <v>420</v>
      </c>
      <c r="J26" s="88" t="s">
        <v>420</v>
      </c>
      <c r="K26" s="87"/>
      <c r="L26" s="87"/>
    </row>
    <row r="27" spans="1:12" s="68" customFormat="1" ht="39" customHeight="1" x14ac:dyDescent="0.25">
      <c r="A27" s="90" t="s">
        <v>202</v>
      </c>
      <c r="B27" s="93" t="s">
        <v>321</v>
      </c>
      <c r="C27" s="88" t="s">
        <v>420</v>
      </c>
      <c r="D27" s="88" t="s">
        <v>420</v>
      </c>
      <c r="E27" s="88" t="s">
        <v>420</v>
      </c>
      <c r="F27" s="88" t="s">
        <v>420</v>
      </c>
      <c r="G27" s="88" t="s">
        <v>420</v>
      </c>
      <c r="H27" s="88" t="s">
        <v>420</v>
      </c>
      <c r="I27" s="88" t="s">
        <v>420</v>
      </c>
      <c r="J27" s="88" t="s">
        <v>420</v>
      </c>
      <c r="K27" s="87"/>
      <c r="L27" s="87"/>
    </row>
    <row r="28" spans="1:12" s="68" customFormat="1" ht="70.5" customHeight="1" x14ac:dyDescent="0.25">
      <c r="A28" s="90" t="s">
        <v>320</v>
      </c>
      <c r="B28" s="93" t="s">
        <v>325</v>
      </c>
      <c r="C28" s="88" t="s">
        <v>420</v>
      </c>
      <c r="D28" s="88" t="s">
        <v>420</v>
      </c>
      <c r="E28" s="88" t="s">
        <v>420</v>
      </c>
      <c r="F28" s="88" t="s">
        <v>420</v>
      </c>
      <c r="G28" s="88" t="s">
        <v>420</v>
      </c>
      <c r="H28" s="88" t="s">
        <v>420</v>
      </c>
      <c r="I28" s="88" t="s">
        <v>420</v>
      </c>
      <c r="J28" s="88" t="s">
        <v>420</v>
      </c>
      <c r="K28" s="87"/>
      <c r="L28" s="87"/>
    </row>
    <row r="29" spans="1:12" s="68" customFormat="1" ht="54" customHeight="1" x14ac:dyDescent="0.25">
      <c r="A29" s="90" t="s">
        <v>201</v>
      </c>
      <c r="B29" s="93" t="s">
        <v>324</v>
      </c>
      <c r="C29" s="88" t="s">
        <v>420</v>
      </c>
      <c r="D29" s="88" t="s">
        <v>420</v>
      </c>
      <c r="E29" s="88" t="s">
        <v>420</v>
      </c>
      <c r="F29" s="88" t="s">
        <v>420</v>
      </c>
      <c r="G29" s="88" t="s">
        <v>420</v>
      </c>
      <c r="H29" s="88" t="s">
        <v>420</v>
      </c>
      <c r="I29" s="88" t="s">
        <v>420</v>
      </c>
      <c r="J29" s="88" t="s">
        <v>420</v>
      </c>
      <c r="K29" s="87"/>
      <c r="L29" s="87"/>
    </row>
    <row r="30" spans="1:12" s="68" customFormat="1" ht="42" customHeight="1" x14ac:dyDescent="0.25">
      <c r="A30" s="90" t="s">
        <v>200</v>
      </c>
      <c r="B30" s="93" t="s">
        <v>326</v>
      </c>
      <c r="C30" s="88" t="s">
        <v>420</v>
      </c>
      <c r="D30" s="88" t="s">
        <v>420</v>
      </c>
      <c r="E30" s="88" t="s">
        <v>420</v>
      </c>
      <c r="F30" s="88" t="s">
        <v>420</v>
      </c>
      <c r="G30" s="88" t="s">
        <v>420</v>
      </c>
      <c r="H30" s="88" t="s">
        <v>420</v>
      </c>
      <c r="I30" s="88" t="s">
        <v>420</v>
      </c>
      <c r="J30" s="88" t="s">
        <v>420</v>
      </c>
      <c r="K30" s="87"/>
      <c r="L30" s="87"/>
    </row>
    <row r="31" spans="1:12" s="68" customFormat="1" ht="37.5" customHeight="1" x14ac:dyDescent="0.25">
      <c r="A31" s="90" t="s">
        <v>199</v>
      </c>
      <c r="B31" s="89" t="s">
        <v>322</v>
      </c>
      <c r="C31" s="88" t="s">
        <v>420</v>
      </c>
      <c r="D31" s="88" t="s">
        <v>420</v>
      </c>
      <c r="E31" s="88" t="s">
        <v>420</v>
      </c>
      <c r="F31" s="88" t="s">
        <v>420</v>
      </c>
      <c r="G31" s="88" t="s">
        <v>420</v>
      </c>
      <c r="H31" s="88" t="s">
        <v>420</v>
      </c>
      <c r="I31" s="88" t="s">
        <v>420</v>
      </c>
      <c r="J31" s="88" t="s">
        <v>420</v>
      </c>
      <c r="K31" s="87"/>
      <c r="L31" s="87"/>
    </row>
    <row r="32" spans="1:12" s="68" customFormat="1" ht="31.5" x14ac:dyDescent="0.25">
      <c r="A32" s="90" t="s">
        <v>197</v>
      </c>
      <c r="B32" s="89" t="s">
        <v>327</v>
      </c>
      <c r="C32" s="88" t="s">
        <v>420</v>
      </c>
      <c r="D32" s="88" t="s">
        <v>420</v>
      </c>
      <c r="E32" s="88" t="s">
        <v>420</v>
      </c>
      <c r="F32" s="88" t="s">
        <v>420</v>
      </c>
      <c r="G32" s="88" t="s">
        <v>420</v>
      </c>
      <c r="H32" s="88" t="s">
        <v>420</v>
      </c>
      <c r="I32" s="88" t="s">
        <v>420</v>
      </c>
      <c r="J32" s="88" t="s">
        <v>420</v>
      </c>
      <c r="K32" s="87"/>
      <c r="L32" s="87"/>
    </row>
    <row r="33" spans="1:12" s="68" customFormat="1" ht="37.5" customHeight="1" x14ac:dyDescent="0.25">
      <c r="A33" s="90" t="s">
        <v>338</v>
      </c>
      <c r="B33" s="89" t="s">
        <v>256</v>
      </c>
      <c r="C33" s="88" t="s">
        <v>420</v>
      </c>
      <c r="D33" s="88" t="s">
        <v>420</v>
      </c>
      <c r="E33" s="88" t="s">
        <v>420</v>
      </c>
      <c r="F33" s="88" t="s">
        <v>420</v>
      </c>
      <c r="G33" s="88" t="s">
        <v>420</v>
      </c>
      <c r="H33" s="88" t="s">
        <v>420</v>
      </c>
      <c r="I33" s="88" t="s">
        <v>420</v>
      </c>
      <c r="J33" s="88" t="s">
        <v>420</v>
      </c>
      <c r="K33" s="87"/>
      <c r="L33" s="87"/>
    </row>
    <row r="34" spans="1:12" s="68" customFormat="1" ht="47.25" customHeight="1" x14ac:dyDescent="0.25">
      <c r="A34" s="90" t="s">
        <v>339</v>
      </c>
      <c r="B34" s="89" t="s">
        <v>331</v>
      </c>
      <c r="C34" s="88" t="s">
        <v>420</v>
      </c>
      <c r="D34" s="88" t="s">
        <v>420</v>
      </c>
      <c r="E34" s="88" t="s">
        <v>420</v>
      </c>
      <c r="F34" s="88" t="s">
        <v>420</v>
      </c>
      <c r="G34" s="88" t="s">
        <v>420</v>
      </c>
      <c r="H34" s="88" t="s">
        <v>420</v>
      </c>
      <c r="I34" s="88" t="s">
        <v>420</v>
      </c>
      <c r="J34" s="88" t="s">
        <v>420</v>
      </c>
      <c r="K34" s="92"/>
      <c r="L34" s="87"/>
    </row>
    <row r="35" spans="1:12" s="68" customFormat="1" ht="49.5" customHeight="1" x14ac:dyDescent="0.25">
      <c r="A35" s="90" t="s">
        <v>340</v>
      </c>
      <c r="B35" s="89" t="s">
        <v>198</v>
      </c>
      <c r="C35" s="88" t="s">
        <v>420</v>
      </c>
      <c r="D35" s="88" t="s">
        <v>420</v>
      </c>
      <c r="E35" s="88" t="s">
        <v>420</v>
      </c>
      <c r="F35" s="88" t="s">
        <v>420</v>
      </c>
      <c r="G35" s="88" t="s">
        <v>420</v>
      </c>
      <c r="H35" s="88" t="s">
        <v>420</v>
      </c>
      <c r="I35" s="88" t="s">
        <v>420</v>
      </c>
      <c r="J35" s="88" t="s">
        <v>420</v>
      </c>
      <c r="K35" s="92"/>
      <c r="L35" s="87"/>
    </row>
    <row r="36" spans="1:12" ht="37.5" customHeight="1" x14ac:dyDescent="0.25">
      <c r="A36" s="90" t="s">
        <v>341</v>
      </c>
      <c r="B36" s="89" t="s">
        <v>323</v>
      </c>
      <c r="C36" s="88" t="s">
        <v>420</v>
      </c>
      <c r="D36" s="88" t="s">
        <v>420</v>
      </c>
      <c r="E36" s="88" t="s">
        <v>420</v>
      </c>
      <c r="F36" s="88" t="s">
        <v>420</v>
      </c>
      <c r="G36" s="88" t="s">
        <v>420</v>
      </c>
      <c r="H36" s="88" t="s">
        <v>420</v>
      </c>
      <c r="I36" s="88" t="s">
        <v>420</v>
      </c>
      <c r="J36" s="88" t="s">
        <v>420</v>
      </c>
      <c r="K36" s="87"/>
      <c r="L36" s="87"/>
    </row>
    <row r="37" spans="1:12" x14ac:dyDescent="0.25">
      <c r="A37" s="90" t="s">
        <v>342</v>
      </c>
      <c r="B37" s="89" t="s">
        <v>196</v>
      </c>
      <c r="C37" s="88"/>
      <c r="D37" s="87"/>
      <c r="E37" s="87"/>
      <c r="F37" s="87"/>
      <c r="G37" s="87"/>
      <c r="H37" s="87"/>
      <c r="I37" s="87"/>
      <c r="J37" s="87"/>
      <c r="K37" s="87"/>
      <c r="L37" s="87"/>
    </row>
    <row r="38" spans="1:12" x14ac:dyDescent="0.25">
      <c r="A38" s="90" t="s">
        <v>343</v>
      </c>
      <c r="B38" s="91" t="s">
        <v>195</v>
      </c>
      <c r="C38" s="88" t="s">
        <v>420</v>
      </c>
      <c r="D38" s="88" t="s">
        <v>420</v>
      </c>
      <c r="E38" s="88" t="s">
        <v>420</v>
      </c>
      <c r="F38" s="88" t="s">
        <v>420</v>
      </c>
      <c r="G38" s="88" t="s">
        <v>420</v>
      </c>
      <c r="H38" s="88" t="s">
        <v>420</v>
      </c>
      <c r="I38" s="88" t="s">
        <v>420</v>
      </c>
      <c r="J38" s="88" t="s">
        <v>420</v>
      </c>
      <c r="K38" s="87"/>
      <c r="L38" s="87"/>
    </row>
    <row r="39" spans="1:12" ht="63" x14ac:dyDescent="0.25">
      <c r="A39" s="90">
        <v>2</v>
      </c>
      <c r="B39" s="89" t="s">
        <v>328</v>
      </c>
      <c r="C39" s="203">
        <v>2022</v>
      </c>
      <c r="D39" s="203">
        <v>2022</v>
      </c>
      <c r="E39" s="203">
        <v>2019</v>
      </c>
      <c r="F39" s="203">
        <v>2019</v>
      </c>
      <c r="G39" s="203">
        <v>2022</v>
      </c>
      <c r="H39" s="203">
        <v>2022</v>
      </c>
      <c r="I39" s="204">
        <v>1</v>
      </c>
      <c r="J39" s="204">
        <v>1</v>
      </c>
      <c r="K39" s="87"/>
      <c r="L39" s="87"/>
    </row>
    <row r="40" spans="1:12" ht="33.75" customHeight="1" x14ac:dyDescent="0.25">
      <c r="A40" s="90" t="s">
        <v>194</v>
      </c>
      <c r="B40" s="89" t="s">
        <v>330</v>
      </c>
      <c r="C40" s="203">
        <v>2022</v>
      </c>
      <c r="D40" s="203">
        <v>2022</v>
      </c>
      <c r="E40" s="203">
        <v>2019</v>
      </c>
      <c r="F40" s="203">
        <v>2019</v>
      </c>
      <c r="G40" s="203">
        <v>2022</v>
      </c>
      <c r="H40" s="203">
        <v>2022</v>
      </c>
      <c r="I40" s="204">
        <v>1</v>
      </c>
      <c r="J40" s="204">
        <v>1</v>
      </c>
      <c r="K40" s="87"/>
      <c r="L40" s="87"/>
    </row>
    <row r="41" spans="1:12" ht="63" customHeight="1" x14ac:dyDescent="0.25">
      <c r="A41" s="90" t="s">
        <v>193</v>
      </c>
      <c r="B41" s="91" t="s">
        <v>404</v>
      </c>
      <c r="C41" s="88" t="s">
        <v>420</v>
      </c>
      <c r="D41" s="88" t="s">
        <v>420</v>
      </c>
      <c r="E41" s="88" t="s">
        <v>420</v>
      </c>
      <c r="F41" s="88" t="s">
        <v>420</v>
      </c>
      <c r="G41" s="88" t="s">
        <v>420</v>
      </c>
      <c r="H41" s="88" t="s">
        <v>420</v>
      </c>
      <c r="I41" s="88" t="s">
        <v>420</v>
      </c>
      <c r="J41" s="88" t="s">
        <v>420</v>
      </c>
      <c r="K41" s="87"/>
      <c r="L41" s="87"/>
    </row>
    <row r="42" spans="1:12" ht="58.5" customHeight="1" x14ac:dyDescent="0.25">
      <c r="A42" s="90">
        <v>3</v>
      </c>
      <c r="B42" s="89" t="s">
        <v>329</v>
      </c>
      <c r="C42" s="203" t="s">
        <v>420</v>
      </c>
      <c r="D42" s="203" t="s">
        <v>420</v>
      </c>
      <c r="E42" s="203" t="s">
        <v>420</v>
      </c>
      <c r="F42" s="203" t="s">
        <v>420</v>
      </c>
      <c r="G42" s="203" t="s">
        <v>420</v>
      </c>
      <c r="H42" s="203" t="s">
        <v>420</v>
      </c>
      <c r="I42" s="203" t="s">
        <v>420</v>
      </c>
      <c r="J42" s="203" t="s">
        <v>420</v>
      </c>
      <c r="K42" s="87"/>
      <c r="L42" s="87"/>
    </row>
    <row r="43" spans="1:12" ht="34.5" customHeight="1" x14ac:dyDescent="0.25">
      <c r="A43" s="90" t="s">
        <v>192</v>
      </c>
      <c r="B43" s="89" t="s">
        <v>190</v>
      </c>
      <c r="C43" s="203" t="s">
        <v>420</v>
      </c>
      <c r="D43" s="203" t="s">
        <v>420</v>
      </c>
      <c r="E43" s="203" t="s">
        <v>420</v>
      </c>
      <c r="F43" s="203" t="s">
        <v>420</v>
      </c>
      <c r="G43" s="203" t="s">
        <v>420</v>
      </c>
      <c r="H43" s="203" t="s">
        <v>420</v>
      </c>
      <c r="I43" s="203" t="s">
        <v>420</v>
      </c>
      <c r="J43" s="203" t="s">
        <v>420</v>
      </c>
      <c r="K43" s="87"/>
      <c r="L43" s="87"/>
    </row>
    <row r="44" spans="1:12" ht="24.75" customHeight="1" x14ac:dyDescent="0.25">
      <c r="A44" s="90" t="s">
        <v>191</v>
      </c>
      <c r="B44" s="89" t="s">
        <v>188</v>
      </c>
      <c r="C44" s="203" t="s">
        <v>420</v>
      </c>
      <c r="D44" s="203" t="s">
        <v>420</v>
      </c>
      <c r="E44" s="203" t="s">
        <v>420</v>
      </c>
      <c r="F44" s="203" t="s">
        <v>420</v>
      </c>
      <c r="G44" s="203" t="s">
        <v>420</v>
      </c>
      <c r="H44" s="203" t="s">
        <v>420</v>
      </c>
      <c r="I44" s="203" t="s">
        <v>420</v>
      </c>
      <c r="J44" s="203" t="s">
        <v>420</v>
      </c>
      <c r="K44" s="87"/>
      <c r="L44" s="87"/>
    </row>
    <row r="45" spans="1:12" ht="90.75" customHeight="1" x14ac:dyDescent="0.25">
      <c r="A45" s="90" t="s">
        <v>189</v>
      </c>
      <c r="B45" s="89" t="s">
        <v>334</v>
      </c>
      <c r="C45" s="203" t="s">
        <v>420</v>
      </c>
      <c r="D45" s="203" t="s">
        <v>420</v>
      </c>
      <c r="E45" s="203" t="s">
        <v>420</v>
      </c>
      <c r="F45" s="203" t="s">
        <v>420</v>
      </c>
      <c r="G45" s="203" t="s">
        <v>420</v>
      </c>
      <c r="H45" s="203" t="s">
        <v>420</v>
      </c>
      <c r="I45" s="203" t="s">
        <v>420</v>
      </c>
      <c r="J45" s="203" t="s">
        <v>420</v>
      </c>
      <c r="K45" s="87"/>
      <c r="L45" s="87"/>
    </row>
    <row r="46" spans="1:12" ht="167.25" customHeight="1" x14ac:dyDescent="0.25">
      <c r="A46" s="90" t="s">
        <v>187</v>
      </c>
      <c r="B46" s="89" t="s">
        <v>332</v>
      </c>
      <c r="C46" s="203" t="s">
        <v>420</v>
      </c>
      <c r="D46" s="203" t="s">
        <v>420</v>
      </c>
      <c r="E46" s="203" t="s">
        <v>420</v>
      </c>
      <c r="F46" s="203" t="s">
        <v>420</v>
      </c>
      <c r="G46" s="203" t="s">
        <v>420</v>
      </c>
      <c r="H46" s="203" t="s">
        <v>420</v>
      </c>
      <c r="I46" s="203" t="s">
        <v>420</v>
      </c>
      <c r="J46" s="203" t="s">
        <v>420</v>
      </c>
      <c r="K46" s="87"/>
      <c r="L46" s="87"/>
    </row>
    <row r="47" spans="1:12" ht="30.75" customHeight="1" x14ac:dyDescent="0.25">
      <c r="A47" s="90" t="s">
        <v>185</v>
      </c>
      <c r="B47" s="89" t="s">
        <v>186</v>
      </c>
      <c r="C47" s="203">
        <v>2022</v>
      </c>
      <c r="D47" s="203">
        <v>2022</v>
      </c>
      <c r="E47" s="203">
        <v>2022</v>
      </c>
      <c r="F47" s="203">
        <v>2022</v>
      </c>
      <c r="G47" s="203">
        <v>2022</v>
      </c>
      <c r="H47" s="203">
        <v>2022</v>
      </c>
      <c r="I47" s="204">
        <v>1</v>
      </c>
      <c r="J47" s="204">
        <v>1</v>
      </c>
      <c r="K47" s="87"/>
      <c r="L47" s="87"/>
    </row>
    <row r="48" spans="1:12" ht="37.5" customHeight="1" x14ac:dyDescent="0.25">
      <c r="A48" s="90" t="s">
        <v>344</v>
      </c>
      <c r="B48" s="91" t="s">
        <v>184</v>
      </c>
      <c r="C48" s="203">
        <v>2022</v>
      </c>
      <c r="D48" s="203">
        <v>2022</v>
      </c>
      <c r="E48" s="203">
        <v>2022</v>
      </c>
      <c r="F48" s="203">
        <v>2022</v>
      </c>
      <c r="G48" s="203">
        <v>2022</v>
      </c>
      <c r="H48" s="203">
        <v>2022</v>
      </c>
      <c r="I48" s="204">
        <v>1</v>
      </c>
      <c r="J48" s="204">
        <v>1</v>
      </c>
      <c r="K48" s="87"/>
      <c r="L48" s="87"/>
    </row>
    <row r="49" spans="1:12" ht="35.25" customHeight="1" x14ac:dyDescent="0.25">
      <c r="A49" s="90">
        <v>4</v>
      </c>
      <c r="B49" s="89" t="s">
        <v>182</v>
      </c>
      <c r="C49" s="203">
        <v>2022</v>
      </c>
      <c r="D49" s="203">
        <v>2022</v>
      </c>
      <c r="E49" s="203">
        <v>2022</v>
      </c>
      <c r="F49" s="203">
        <v>2022</v>
      </c>
      <c r="G49" s="203">
        <v>2022</v>
      </c>
      <c r="H49" s="203">
        <v>2022</v>
      </c>
      <c r="I49" s="204">
        <v>1</v>
      </c>
      <c r="J49" s="204">
        <v>1</v>
      </c>
      <c r="K49" s="87"/>
      <c r="L49" s="87"/>
    </row>
    <row r="50" spans="1:12" ht="86.25" customHeight="1" x14ac:dyDescent="0.25">
      <c r="A50" s="90" t="s">
        <v>183</v>
      </c>
      <c r="B50" s="89" t="s">
        <v>333</v>
      </c>
      <c r="C50" s="203" t="s">
        <v>420</v>
      </c>
      <c r="D50" s="203" t="s">
        <v>420</v>
      </c>
      <c r="E50" s="203" t="s">
        <v>420</v>
      </c>
      <c r="F50" s="203" t="s">
        <v>420</v>
      </c>
      <c r="G50" s="203" t="s">
        <v>420</v>
      </c>
      <c r="H50" s="203" t="s">
        <v>420</v>
      </c>
      <c r="I50" s="203" t="s">
        <v>420</v>
      </c>
      <c r="J50" s="203" t="s">
        <v>420</v>
      </c>
      <c r="K50" s="87"/>
      <c r="L50" s="87"/>
    </row>
    <row r="51" spans="1:12" ht="77.25" customHeight="1" x14ac:dyDescent="0.25">
      <c r="A51" s="90" t="s">
        <v>181</v>
      </c>
      <c r="B51" s="89" t="s">
        <v>335</v>
      </c>
      <c r="C51" s="203" t="s">
        <v>420</v>
      </c>
      <c r="D51" s="203" t="s">
        <v>420</v>
      </c>
      <c r="E51" s="203" t="s">
        <v>420</v>
      </c>
      <c r="F51" s="203" t="s">
        <v>420</v>
      </c>
      <c r="G51" s="203" t="s">
        <v>420</v>
      </c>
      <c r="H51" s="203" t="s">
        <v>420</v>
      </c>
      <c r="I51" s="203" t="s">
        <v>420</v>
      </c>
      <c r="J51" s="203" t="s">
        <v>420</v>
      </c>
      <c r="K51" s="87"/>
      <c r="L51" s="87"/>
    </row>
    <row r="52" spans="1:12" ht="71.25" customHeight="1" x14ac:dyDescent="0.25">
      <c r="A52" s="90" t="s">
        <v>179</v>
      </c>
      <c r="B52" s="89" t="s">
        <v>180</v>
      </c>
      <c r="C52" s="88" t="s">
        <v>420</v>
      </c>
      <c r="D52" s="88" t="s">
        <v>420</v>
      </c>
      <c r="E52" s="88" t="s">
        <v>420</v>
      </c>
      <c r="F52" s="88" t="s">
        <v>420</v>
      </c>
      <c r="G52" s="88" t="s">
        <v>420</v>
      </c>
      <c r="H52" s="88" t="s">
        <v>420</v>
      </c>
      <c r="I52" s="88" t="s">
        <v>420</v>
      </c>
      <c r="J52" s="88" t="s">
        <v>420</v>
      </c>
      <c r="K52" s="87"/>
      <c r="L52" s="87"/>
    </row>
    <row r="53" spans="1:12" ht="48" customHeight="1" x14ac:dyDescent="0.25">
      <c r="A53" s="90" t="s">
        <v>177</v>
      </c>
      <c r="B53" s="135" t="s">
        <v>336</v>
      </c>
      <c r="C53" s="203">
        <v>2022</v>
      </c>
      <c r="D53" s="203">
        <v>2022</v>
      </c>
      <c r="E53" s="203">
        <v>2022</v>
      </c>
      <c r="F53" s="203">
        <v>2022</v>
      </c>
      <c r="G53" s="203">
        <v>2022</v>
      </c>
      <c r="H53" s="203">
        <v>2022</v>
      </c>
      <c r="I53" s="204">
        <v>1</v>
      </c>
      <c r="J53" s="204">
        <v>1</v>
      </c>
      <c r="K53" s="87"/>
      <c r="L53" s="87"/>
    </row>
    <row r="54" spans="1:12" ht="46.5" customHeight="1" x14ac:dyDescent="0.25">
      <c r="A54" s="90" t="s">
        <v>337</v>
      </c>
      <c r="B54" s="89" t="s">
        <v>178</v>
      </c>
      <c r="C54" s="203">
        <v>2022</v>
      </c>
      <c r="D54" s="203">
        <v>2022</v>
      </c>
      <c r="E54" s="203">
        <v>2022</v>
      </c>
      <c r="F54" s="203">
        <v>2022</v>
      </c>
      <c r="G54" s="203">
        <v>2022</v>
      </c>
      <c r="H54" s="203">
        <v>2022</v>
      </c>
      <c r="I54" s="204">
        <v>1</v>
      </c>
      <c r="J54" s="204">
        <v>1</v>
      </c>
      <c r="K54" s="87"/>
      <c r="L54" s="87"/>
    </row>
  </sheetData>
  <mergeCells count="18">
    <mergeCell ref="A15:L15"/>
    <mergeCell ref="A16:L16"/>
    <mergeCell ref="A13:L13"/>
    <mergeCell ref="A19:L19"/>
    <mergeCell ref="A21:A23"/>
    <mergeCell ref="B21:B23"/>
    <mergeCell ref="I21:I23"/>
    <mergeCell ref="K21:K23"/>
    <mergeCell ref="L21:L23"/>
    <mergeCell ref="J21:J23"/>
    <mergeCell ref="C21:H21"/>
    <mergeCell ref="C22:D22"/>
    <mergeCell ref="G22:H22"/>
    <mergeCell ref="A12:L12"/>
    <mergeCell ref="A9:L9"/>
    <mergeCell ref="A7:L7"/>
    <mergeCell ref="A5:L5"/>
    <mergeCell ref="A10:L10"/>
  </mergeCells>
  <pageMargins left="0.70866141732283472" right="0.70866141732283472" top="0.74803149606299213" bottom="0.74803149606299213" header="0.31496062992125984" footer="0.31496062992125984"/>
  <pageSetup paperSize="8"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zoomScale="60" zoomScaleNormal="70" workbookViewId="0">
      <selection activeCell="K32" sqref="K32"/>
    </sheetView>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customWidth="1"/>
    <col min="9" max="9" width="5.42578125" style="61" customWidth="1"/>
    <col min="10" max="10" width="8.140625" style="61" customWidth="1"/>
    <col min="11" max="11" width="5.28515625" style="61" customWidth="1"/>
    <col min="12" max="12" width="9.28515625" style="60" customWidth="1"/>
    <col min="13" max="13" width="5.28515625" style="60" customWidth="1"/>
    <col min="14" max="14" width="8.42578125" style="60" customWidth="1"/>
    <col min="15" max="15" width="4.28515625" style="60" customWidth="1"/>
    <col min="16" max="16" width="8.5703125" style="60" customWidth="1"/>
    <col min="17" max="17" width="6.140625" style="60" customWidth="1"/>
    <col min="18" max="18" width="10" style="60" customWidth="1"/>
    <col min="19" max="19" width="6.140625" style="60" customWidth="1"/>
    <col min="20" max="20" width="13.140625" style="60" customWidth="1"/>
    <col min="21" max="21" width="24.85546875" style="60" customWidth="1"/>
    <col min="22" max="16384" width="9.140625" style="60"/>
  </cols>
  <sheetData>
    <row r="1" spans="1:21" ht="18.75" x14ac:dyDescent="0.25">
      <c r="A1" s="61"/>
      <c r="B1" s="61"/>
      <c r="C1" s="61"/>
      <c r="D1" s="61"/>
      <c r="E1" s="61"/>
      <c r="F1" s="61"/>
      <c r="L1" s="61"/>
      <c r="M1" s="61"/>
      <c r="U1" s="42" t="s">
        <v>68</v>
      </c>
    </row>
    <row r="2" spans="1:21" ht="18.75" x14ac:dyDescent="0.3">
      <c r="A2" s="61"/>
      <c r="B2" s="61"/>
      <c r="C2" s="61"/>
      <c r="D2" s="61"/>
      <c r="E2" s="61"/>
      <c r="F2" s="61"/>
      <c r="L2" s="61"/>
      <c r="M2" s="61"/>
      <c r="U2" s="14" t="s">
        <v>10</v>
      </c>
    </row>
    <row r="3" spans="1:21" ht="18.75" x14ac:dyDescent="0.3">
      <c r="A3" s="61"/>
      <c r="B3" s="61"/>
      <c r="C3" s="61"/>
      <c r="D3" s="61"/>
      <c r="E3" s="61"/>
      <c r="F3" s="61"/>
      <c r="L3" s="61"/>
      <c r="M3" s="61"/>
      <c r="U3" s="14" t="s">
        <v>431</v>
      </c>
    </row>
    <row r="4" spans="1:21" ht="18.75" customHeight="1" x14ac:dyDescent="0.25">
      <c r="A4" s="383" t="s">
        <v>444</v>
      </c>
      <c r="B4" s="383"/>
      <c r="C4" s="383"/>
      <c r="D4" s="383"/>
      <c r="E4" s="383"/>
      <c r="F4" s="383"/>
      <c r="G4" s="383"/>
      <c r="H4" s="383"/>
      <c r="I4" s="383"/>
      <c r="J4" s="383"/>
      <c r="K4" s="383"/>
      <c r="L4" s="383"/>
      <c r="M4" s="383"/>
      <c r="N4" s="383"/>
      <c r="O4" s="383"/>
      <c r="P4" s="383"/>
      <c r="Q4" s="383"/>
      <c r="R4" s="383"/>
      <c r="S4" s="383"/>
      <c r="T4" s="383"/>
      <c r="U4" s="383"/>
    </row>
    <row r="5" spans="1:21" ht="18.75" x14ac:dyDescent="0.3">
      <c r="A5" s="61"/>
      <c r="B5" s="61"/>
      <c r="C5" s="61"/>
      <c r="D5" s="61"/>
      <c r="E5" s="61"/>
      <c r="F5" s="61"/>
      <c r="L5" s="61"/>
      <c r="M5" s="61"/>
      <c r="U5" s="14"/>
    </row>
    <row r="6" spans="1:21" ht="18.75" x14ac:dyDescent="0.25">
      <c r="A6" s="387" t="s">
        <v>9</v>
      </c>
      <c r="B6" s="387"/>
      <c r="C6" s="387"/>
      <c r="D6" s="387"/>
      <c r="E6" s="387"/>
      <c r="F6" s="387"/>
      <c r="G6" s="387"/>
      <c r="H6" s="387"/>
      <c r="I6" s="387"/>
      <c r="J6" s="387"/>
      <c r="K6" s="387"/>
      <c r="L6" s="387"/>
      <c r="M6" s="387"/>
      <c r="N6" s="387"/>
      <c r="O6" s="387"/>
      <c r="P6" s="387"/>
      <c r="Q6" s="387"/>
      <c r="R6" s="387"/>
      <c r="S6" s="387"/>
      <c r="T6" s="387"/>
      <c r="U6" s="387"/>
    </row>
    <row r="7" spans="1:21" ht="18.75" x14ac:dyDescent="0.25">
      <c r="A7" s="12"/>
      <c r="B7" s="12"/>
      <c r="C7" s="12"/>
      <c r="D7" s="12"/>
      <c r="E7" s="12"/>
      <c r="F7" s="12"/>
      <c r="G7" s="12"/>
      <c r="H7" s="12"/>
      <c r="I7" s="12"/>
      <c r="J7" s="85"/>
      <c r="K7" s="85"/>
      <c r="L7" s="85"/>
      <c r="M7" s="85"/>
      <c r="N7" s="85"/>
      <c r="O7" s="85"/>
      <c r="P7" s="85"/>
      <c r="Q7" s="85"/>
      <c r="R7" s="85"/>
      <c r="S7" s="85"/>
      <c r="T7" s="85"/>
      <c r="U7" s="85"/>
    </row>
    <row r="8" spans="1:21" x14ac:dyDescent="0.25">
      <c r="A8" s="388" t="s">
        <v>447</v>
      </c>
      <c r="B8" s="388"/>
      <c r="C8" s="388"/>
      <c r="D8" s="388"/>
      <c r="E8" s="388"/>
      <c r="F8" s="388"/>
      <c r="G8" s="388"/>
      <c r="H8" s="388"/>
      <c r="I8" s="388"/>
      <c r="J8" s="388"/>
      <c r="K8" s="388"/>
      <c r="L8" s="388"/>
      <c r="M8" s="388"/>
      <c r="N8" s="388"/>
      <c r="O8" s="388"/>
      <c r="P8" s="388"/>
      <c r="Q8" s="388"/>
      <c r="R8" s="388"/>
      <c r="S8" s="388"/>
      <c r="T8" s="388"/>
      <c r="U8" s="388"/>
    </row>
    <row r="9" spans="1:21" ht="18.75" customHeight="1" x14ac:dyDescent="0.25">
      <c r="A9" s="384" t="s">
        <v>8</v>
      </c>
      <c r="B9" s="384"/>
      <c r="C9" s="384"/>
      <c r="D9" s="384"/>
      <c r="E9" s="384"/>
      <c r="F9" s="384"/>
      <c r="G9" s="384"/>
      <c r="H9" s="384"/>
      <c r="I9" s="384"/>
      <c r="J9" s="384"/>
      <c r="K9" s="384"/>
      <c r="L9" s="384"/>
      <c r="M9" s="384"/>
      <c r="N9" s="384"/>
      <c r="O9" s="384"/>
      <c r="P9" s="384"/>
      <c r="Q9" s="384"/>
      <c r="R9" s="384"/>
      <c r="S9" s="384"/>
      <c r="T9" s="384"/>
      <c r="U9" s="384"/>
    </row>
    <row r="10" spans="1:21" ht="18.75" x14ac:dyDescent="0.25">
      <c r="A10" s="12"/>
      <c r="B10" s="12"/>
      <c r="C10" s="12"/>
      <c r="D10" s="12"/>
      <c r="E10" s="12"/>
      <c r="F10" s="12"/>
      <c r="G10" s="12"/>
      <c r="H10" s="12"/>
      <c r="I10" s="12"/>
      <c r="J10" s="85"/>
      <c r="K10" s="85"/>
      <c r="L10" s="85"/>
      <c r="M10" s="85"/>
      <c r="N10" s="85"/>
      <c r="O10" s="85"/>
      <c r="P10" s="85"/>
      <c r="Q10" s="85"/>
      <c r="R10" s="85"/>
      <c r="S10" s="85"/>
      <c r="T10" s="85"/>
      <c r="U10" s="85"/>
    </row>
    <row r="11" spans="1:21" x14ac:dyDescent="0.25">
      <c r="A11" s="405" t="s">
        <v>492</v>
      </c>
      <c r="B11" s="405"/>
      <c r="C11" s="405"/>
      <c r="D11" s="405"/>
      <c r="E11" s="405"/>
      <c r="F11" s="405"/>
      <c r="G11" s="405"/>
      <c r="H11" s="405"/>
      <c r="I11" s="405"/>
      <c r="J11" s="405"/>
      <c r="K11" s="405"/>
      <c r="L11" s="405"/>
      <c r="M11" s="405"/>
      <c r="N11" s="405"/>
      <c r="O11" s="405"/>
      <c r="P11" s="405"/>
      <c r="Q11" s="405"/>
      <c r="R11" s="405"/>
      <c r="S11" s="405"/>
      <c r="T11" s="405"/>
      <c r="U11" s="405"/>
    </row>
    <row r="12" spans="1:21" x14ac:dyDescent="0.25">
      <c r="A12" s="384" t="s">
        <v>7</v>
      </c>
      <c r="B12" s="384"/>
      <c r="C12" s="384"/>
      <c r="D12" s="384"/>
      <c r="E12" s="384"/>
      <c r="F12" s="384"/>
      <c r="G12" s="384"/>
      <c r="H12" s="384"/>
      <c r="I12" s="384"/>
      <c r="J12" s="384"/>
      <c r="K12" s="384"/>
      <c r="L12" s="384"/>
      <c r="M12" s="384"/>
      <c r="N12" s="384"/>
      <c r="O12" s="384"/>
      <c r="P12" s="384"/>
      <c r="Q12" s="384"/>
      <c r="R12" s="384"/>
      <c r="S12" s="384"/>
      <c r="T12" s="384"/>
      <c r="U12" s="384"/>
    </row>
    <row r="13" spans="1:21" ht="16.5" customHeight="1" x14ac:dyDescent="0.3">
      <c r="A13" s="10"/>
      <c r="B13" s="10"/>
      <c r="C13" s="10"/>
      <c r="D13" s="10"/>
      <c r="E13" s="10"/>
      <c r="F13" s="10"/>
      <c r="G13" s="10"/>
      <c r="H13" s="10"/>
      <c r="I13" s="10"/>
      <c r="J13" s="84"/>
      <c r="K13" s="84"/>
      <c r="L13" s="84"/>
      <c r="M13" s="84"/>
      <c r="N13" s="84"/>
      <c r="O13" s="84"/>
      <c r="P13" s="84"/>
      <c r="Q13" s="84"/>
      <c r="R13" s="84"/>
      <c r="S13" s="84"/>
      <c r="T13" s="84"/>
      <c r="U13" s="84"/>
    </row>
    <row r="14" spans="1:21" ht="54" customHeight="1" x14ac:dyDescent="0.25">
      <c r="A14" s="386"/>
      <c r="B14" s="386"/>
      <c r="C14" s="386"/>
      <c r="D14" s="441" t="s">
        <v>459</v>
      </c>
      <c r="E14" s="441"/>
      <c r="F14" s="441"/>
      <c r="G14" s="441"/>
      <c r="H14" s="441"/>
      <c r="I14" s="441"/>
      <c r="J14" s="441"/>
      <c r="K14" s="441"/>
      <c r="L14" s="441"/>
      <c r="M14" s="441"/>
      <c r="N14" s="441"/>
      <c r="O14" s="441"/>
      <c r="P14" s="386"/>
      <c r="Q14" s="386"/>
      <c r="R14" s="386"/>
      <c r="S14" s="386"/>
      <c r="T14" s="386"/>
      <c r="U14" s="386"/>
    </row>
    <row r="15" spans="1:21" ht="15.75" customHeight="1" x14ac:dyDescent="0.25">
      <c r="A15" s="384" t="s">
        <v>6</v>
      </c>
      <c r="B15" s="384"/>
      <c r="C15" s="384"/>
      <c r="D15" s="384"/>
      <c r="E15" s="384"/>
      <c r="F15" s="384"/>
      <c r="G15" s="384"/>
      <c r="H15" s="384"/>
      <c r="I15" s="384"/>
      <c r="J15" s="384"/>
      <c r="K15" s="384"/>
      <c r="L15" s="384"/>
      <c r="M15" s="384"/>
      <c r="N15" s="384"/>
      <c r="O15" s="384"/>
      <c r="P15" s="384"/>
      <c r="Q15" s="384"/>
      <c r="R15" s="384"/>
      <c r="S15" s="384"/>
      <c r="T15" s="384"/>
      <c r="U15" s="384"/>
    </row>
    <row r="16" spans="1:21" x14ac:dyDescent="0.25">
      <c r="A16" s="453"/>
      <c r="B16" s="453"/>
      <c r="C16" s="453"/>
      <c r="D16" s="453"/>
      <c r="E16" s="453"/>
      <c r="F16" s="453"/>
      <c r="G16" s="453"/>
      <c r="H16" s="453"/>
      <c r="I16" s="453"/>
      <c r="J16" s="453"/>
      <c r="K16" s="453"/>
      <c r="L16" s="453"/>
      <c r="M16" s="453"/>
      <c r="N16" s="453"/>
      <c r="O16" s="453"/>
      <c r="P16" s="453"/>
      <c r="Q16" s="453"/>
      <c r="R16" s="453"/>
      <c r="S16" s="453"/>
      <c r="T16" s="453"/>
      <c r="U16" s="453"/>
    </row>
    <row r="17" spans="1:24" x14ac:dyDescent="0.25">
      <c r="A17" s="61"/>
      <c r="L17" s="61"/>
      <c r="M17" s="61"/>
      <c r="N17" s="61"/>
      <c r="O17" s="61"/>
      <c r="P17" s="61"/>
      <c r="Q17" s="61"/>
      <c r="R17" s="61"/>
      <c r="S17" s="61"/>
      <c r="T17" s="61"/>
    </row>
    <row r="18" spans="1:24" x14ac:dyDescent="0.25">
      <c r="A18" s="457" t="s">
        <v>378</v>
      </c>
      <c r="B18" s="457"/>
      <c r="C18" s="457"/>
      <c r="D18" s="457"/>
      <c r="E18" s="457"/>
      <c r="F18" s="457"/>
      <c r="G18" s="457"/>
      <c r="H18" s="457"/>
      <c r="I18" s="457"/>
      <c r="J18" s="457"/>
      <c r="K18" s="457"/>
      <c r="L18" s="457"/>
      <c r="M18" s="457"/>
      <c r="N18" s="457"/>
      <c r="O18" s="457"/>
      <c r="P18" s="457"/>
      <c r="Q18" s="457"/>
      <c r="R18" s="457"/>
      <c r="S18" s="457"/>
      <c r="T18" s="457"/>
      <c r="U18" s="457"/>
    </row>
    <row r="19" spans="1:24" x14ac:dyDescent="0.25">
      <c r="A19" s="61"/>
      <c r="B19" s="61"/>
      <c r="C19" s="61"/>
      <c r="D19" s="61"/>
      <c r="E19" s="61"/>
      <c r="F19" s="61"/>
      <c r="L19" s="61"/>
      <c r="M19" s="61"/>
      <c r="N19" s="61"/>
      <c r="O19" s="61"/>
      <c r="P19" s="61"/>
      <c r="Q19" s="61"/>
      <c r="R19" s="61"/>
      <c r="S19" s="61"/>
      <c r="T19" s="61"/>
    </row>
    <row r="20" spans="1:24" ht="33" customHeight="1" x14ac:dyDescent="0.25">
      <c r="A20" s="454" t="s">
        <v>176</v>
      </c>
      <c r="B20" s="454" t="s">
        <v>175</v>
      </c>
      <c r="C20" s="443" t="s">
        <v>174</v>
      </c>
      <c r="D20" s="443"/>
      <c r="E20" s="456" t="s">
        <v>173</v>
      </c>
      <c r="F20" s="456"/>
      <c r="G20" s="454" t="s">
        <v>428</v>
      </c>
      <c r="H20" s="462" t="s">
        <v>424</v>
      </c>
      <c r="I20" s="463"/>
      <c r="J20" s="463"/>
      <c r="K20" s="463"/>
      <c r="L20" s="462" t="s">
        <v>425</v>
      </c>
      <c r="M20" s="463"/>
      <c r="N20" s="463"/>
      <c r="O20" s="463"/>
      <c r="P20" s="462" t="s">
        <v>796</v>
      </c>
      <c r="Q20" s="463"/>
      <c r="R20" s="463"/>
      <c r="S20" s="463"/>
      <c r="T20" s="458" t="s">
        <v>172</v>
      </c>
      <c r="U20" s="459"/>
      <c r="V20" s="83"/>
      <c r="W20" s="83"/>
      <c r="X20" s="83"/>
    </row>
    <row r="21" spans="1:24" ht="99.75" customHeight="1" x14ac:dyDescent="0.25">
      <c r="A21" s="455"/>
      <c r="B21" s="455"/>
      <c r="C21" s="443"/>
      <c r="D21" s="443"/>
      <c r="E21" s="456"/>
      <c r="F21" s="456"/>
      <c r="G21" s="455"/>
      <c r="H21" s="443" t="s">
        <v>2</v>
      </c>
      <c r="I21" s="443"/>
      <c r="J21" s="443" t="s">
        <v>171</v>
      </c>
      <c r="K21" s="443"/>
      <c r="L21" s="443" t="s">
        <v>2</v>
      </c>
      <c r="M21" s="443"/>
      <c r="N21" s="443" t="s">
        <v>171</v>
      </c>
      <c r="O21" s="443"/>
      <c r="P21" s="443" t="s">
        <v>2</v>
      </c>
      <c r="Q21" s="443"/>
      <c r="R21" s="443" t="s">
        <v>171</v>
      </c>
      <c r="S21" s="443"/>
      <c r="T21" s="460"/>
      <c r="U21" s="461"/>
    </row>
    <row r="22" spans="1:24" ht="89.25" customHeight="1" x14ac:dyDescent="0.25">
      <c r="A22" s="450"/>
      <c r="B22" s="450"/>
      <c r="C22" s="81" t="s">
        <v>2</v>
      </c>
      <c r="D22" s="81" t="s">
        <v>169</v>
      </c>
      <c r="E22" s="206" t="s">
        <v>426</v>
      </c>
      <c r="F22" s="206" t="s">
        <v>427</v>
      </c>
      <c r="G22" s="450"/>
      <c r="H22" s="82" t="s">
        <v>362</v>
      </c>
      <c r="I22" s="82" t="s">
        <v>363</v>
      </c>
      <c r="J22" s="82" t="s">
        <v>362</v>
      </c>
      <c r="K22" s="82" t="s">
        <v>363</v>
      </c>
      <c r="L22" s="82" t="s">
        <v>362</v>
      </c>
      <c r="M22" s="82" t="s">
        <v>363</v>
      </c>
      <c r="N22" s="82" t="s">
        <v>362</v>
      </c>
      <c r="O22" s="82" t="s">
        <v>363</v>
      </c>
      <c r="P22" s="82" t="s">
        <v>362</v>
      </c>
      <c r="Q22" s="82" t="s">
        <v>363</v>
      </c>
      <c r="R22" s="82" t="s">
        <v>362</v>
      </c>
      <c r="S22" s="82" t="s">
        <v>363</v>
      </c>
      <c r="T22" s="81" t="s">
        <v>170</v>
      </c>
      <c r="U22" s="81" t="s">
        <v>169</v>
      </c>
    </row>
    <row r="23" spans="1:24" ht="19.5" customHeight="1" x14ac:dyDescent="0.25">
      <c r="A23" s="73">
        <v>1</v>
      </c>
      <c r="B23" s="73">
        <v>2</v>
      </c>
      <c r="C23" s="73">
        <v>3</v>
      </c>
      <c r="D23" s="73">
        <v>4</v>
      </c>
      <c r="E23" s="73">
        <v>5</v>
      </c>
      <c r="F23" s="73">
        <v>6</v>
      </c>
      <c r="G23" s="139">
        <v>7</v>
      </c>
      <c r="H23" s="139">
        <v>8</v>
      </c>
      <c r="I23" s="139">
        <v>9</v>
      </c>
      <c r="J23" s="139">
        <v>10</v>
      </c>
      <c r="K23" s="139">
        <v>11</v>
      </c>
      <c r="L23" s="139">
        <v>12</v>
      </c>
      <c r="M23" s="139">
        <v>13</v>
      </c>
      <c r="N23" s="139">
        <v>14</v>
      </c>
      <c r="O23" s="139">
        <v>15</v>
      </c>
      <c r="P23" s="139">
        <v>16</v>
      </c>
      <c r="Q23" s="139">
        <v>17</v>
      </c>
      <c r="R23" s="139">
        <v>18</v>
      </c>
      <c r="S23" s="139">
        <v>19</v>
      </c>
      <c r="T23" s="139">
        <v>20</v>
      </c>
      <c r="U23" s="139">
        <v>21</v>
      </c>
    </row>
    <row r="24" spans="1:24" ht="47.25" customHeight="1" x14ac:dyDescent="0.25">
      <c r="A24" s="78">
        <v>1</v>
      </c>
      <c r="B24" s="77" t="s">
        <v>168</v>
      </c>
      <c r="C24" s="72">
        <v>13.667999999999999</v>
      </c>
      <c r="D24" s="72">
        <v>13.4</v>
      </c>
      <c r="E24" s="196" t="s">
        <v>423</v>
      </c>
      <c r="F24" s="196" t="s">
        <v>423</v>
      </c>
      <c r="G24" s="196">
        <v>0</v>
      </c>
      <c r="H24" s="77"/>
      <c r="I24" s="196" t="s">
        <v>423</v>
      </c>
      <c r="J24" s="196" t="s">
        <v>423</v>
      </c>
      <c r="K24" s="196">
        <v>0</v>
      </c>
      <c r="L24" s="196" t="s">
        <v>423</v>
      </c>
      <c r="M24" s="196" t="s">
        <v>423</v>
      </c>
      <c r="N24" s="196">
        <v>0</v>
      </c>
      <c r="O24" s="196">
        <v>0</v>
      </c>
      <c r="P24" s="215">
        <v>13.667999999999999</v>
      </c>
      <c r="Q24" s="196">
        <v>0</v>
      </c>
      <c r="R24" s="215">
        <v>13.4</v>
      </c>
      <c r="S24" s="196">
        <v>0</v>
      </c>
      <c r="T24" s="72">
        <v>13.667999999999999</v>
      </c>
      <c r="U24" s="72">
        <v>13.4</v>
      </c>
    </row>
    <row r="25" spans="1:24" ht="24" customHeight="1" x14ac:dyDescent="0.25">
      <c r="A25" s="75" t="s">
        <v>167</v>
      </c>
      <c r="B25" s="54" t="s">
        <v>166</v>
      </c>
      <c r="C25" s="72"/>
      <c r="D25" s="72"/>
      <c r="E25" s="196" t="s">
        <v>423</v>
      </c>
      <c r="F25" s="196" t="s">
        <v>423</v>
      </c>
      <c r="G25" s="196">
        <v>0</v>
      </c>
      <c r="H25" s="80"/>
      <c r="I25" s="196">
        <v>0</v>
      </c>
      <c r="J25" s="196">
        <v>0</v>
      </c>
      <c r="K25" s="196">
        <v>0</v>
      </c>
      <c r="L25" s="196">
        <v>0</v>
      </c>
      <c r="M25" s="196">
        <v>0</v>
      </c>
      <c r="N25" s="196">
        <v>0</v>
      </c>
      <c r="O25" s="196">
        <v>0</v>
      </c>
      <c r="P25" s="196">
        <v>0</v>
      </c>
      <c r="Q25" s="196">
        <v>0</v>
      </c>
      <c r="R25" s="196">
        <v>0</v>
      </c>
      <c r="S25" s="196">
        <v>0</v>
      </c>
      <c r="T25" s="202"/>
      <c r="U25" s="202"/>
    </row>
    <row r="26" spans="1:24" x14ac:dyDescent="0.25">
      <c r="A26" s="75" t="s">
        <v>165</v>
      </c>
      <c r="B26" s="54" t="s">
        <v>164</v>
      </c>
      <c r="C26" s="72"/>
      <c r="D26" s="72"/>
      <c r="E26" s="196" t="s">
        <v>423</v>
      </c>
      <c r="F26" s="196" t="s">
        <v>423</v>
      </c>
      <c r="G26" s="196">
        <v>0</v>
      </c>
      <c r="H26" s="209"/>
      <c r="I26" s="196">
        <v>0</v>
      </c>
      <c r="J26" s="196">
        <v>0</v>
      </c>
      <c r="K26" s="196">
        <v>0</v>
      </c>
      <c r="L26" s="196">
        <v>0</v>
      </c>
      <c r="M26" s="196">
        <v>0</v>
      </c>
      <c r="N26" s="196">
        <v>0</v>
      </c>
      <c r="O26" s="196">
        <v>0</v>
      </c>
      <c r="P26" s="196">
        <v>0</v>
      </c>
      <c r="Q26" s="196">
        <v>0</v>
      </c>
      <c r="R26" s="196">
        <v>0</v>
      </c>
      <c r="S26" s="196">
        <v>0</v>
      </c>
      <c r="T26" s="72"/>
      <c r="U26" s="72"/>
    </row>
    <row r="27" spans="1:24" ht="31.5" x14ac:dyDescent="0.25">
      <c r="A27" s="75" t="s">
        <v>163</v>
      </c>
      <c r="B27" s="54" t="s">
        <v>318</v>
      </c>
      <c r="C27" s="72">
        <v>13.667999999999999</v>
      </c>
      <c r="D27" s="72">
        <v>13.4</v>
      </c>
      <c r="E27" s="196" t="s">
        <v>423</v>
      </c>
      <c r="F27" s="196" t="s">
        <v>423</v>
      </c>
      <c r="G27" s="196">
        <v>0</v>
      </c>
      <c r="H27" s="77"/>
      <c r="I27" s="196" t="s">
        <v>423</v>
      </c>
      <c r="J27" s="196" t="s">
        <v>423</v>
      </c>
      <c r="K27" s="196">
        <v>0</v>
      </c>
      <c r="L27" s="196" t="s">
        <v>423</v>
      </c>
      <c r="M27" s="196" t="s">
        <v>423</v>
      </c>
      <c r="N27" s="196">
        <v>0</v>
      </c>
      <c r="O27" s="196">
        <v>0</v>
      </c>
      <c r="P27" s="215">
        <v>13.667999999999999</v>
      </c>
      <c r="Q27" s="196">
        <v>0</v>
      </c>
      <c r="R27" s="215">
        <v>13.4</v>
      </c>
      <c r="S27" s="196">
        <v>0</v>
      </c>
      <c r="T27" s="72">
        <v>13.667999999999999</v>
      </c>
      <c r="U27" s="72">
        <v>13.4</v>
      </c>
    </row>
    <row r="28" spans="1:24" x14ac:dyDescent="0.25">
      <c r="A28" s="75" t="s">
        <v>162</v>
      </c>
      <c r="B28" s="54" t="s">
        <v>161</v>
      </c>
      <c r="C28" s="196" t="s">
        <v>423</v>
      </c>
      <c r="D28" s="196" t="s">
        <v>423</v>
      </c>
      <c r="E28" s="196">
        <v>0</v>
      </c>
      <c r="F28" s="196" t="s">
        <v>423</v>
      </c>
      <c r="G28" s="196">
        <v>0</v>
      </c>
      <c r="H28" s="54"/>
      <c r="I28" s="196">
        <v>0</v>
      </c>
      <c r="J28" s="196">
        <v>0</v>
      </c>
      <c r="K28" s="196">
        <v>0</v>
      </c>
      <c r="L28" s="196">
        <v>0</v>
      </c>
      <c r="M28" s="196">
        <v>0</v>
      </c>
      <c r="N28" s="196">
        <v>0</v>
      </c>
      <c r="O28" s="196">
        <v>0</v>
      </c>
      <c r="P28" s="196">
        <v>0</v>
      </c>
      <c r="Q28" s="196">
        <v>0</v>
      </c>
      <c r="R28" s="196">
        <v>0</v>
      </c>
      <c r="S28" s="196">
        <v>0</v>
      </c>
      <c r="T28" s="196">
        <v>0</v>
      </c>
      <c r="U28" s="196">
        <v>0</v>
      </c>
    </row>
    <row r="29" spans="1:24" x14ac:dyDescent="0.25">
      <c r="A29" s="75" t="s">
        <v>160</v>
      </c>
      <c r="B29" s="79" t="s">
        <v>159</v>
      </c>
      <c r="C29" s="196" t="s">
        <v>423</v>
      </c>
      <c r="D29" s="196" t="s">
        <v>423</v>
      </c>
      <c r="E29" s="196" t="s">
        <v>423</v>
      </c>
      <c r="F29" s="196" t="s">
        <v>423</v>
      </c>
      <c r="G29" s="196">
        <v>0</v>
      </c>
      <c r="H29" s="54"/>
      <c r="I29" s="196">
        <v>0</v>
      </c>
      <c r="J29" s="196">
        <v>0</v>
      </c>
      <c r="K29" s="196">
        <v>0</v>
      </c>
      <c r="L29" s="196">
        <v>0</v>
      </c>
      <c r="M29" s="196">
        <v>0</v>
      </c>
      <c r="N29" s="196">
        <v>0</v>
      </c>
      <c r="O29" s="196">
        <v>0</v>
      </c>
      <c r="P29" s="196">
        <v>0</v>
      </c>
      <c r="Q29" s="196">
        <v>0</v>
      </c>
      <c r="R29" s="196">
        <v>0</v>
      </c>
      <c r="S29" s="196">
        <v>0</v>
      </c>
      <c r="T29" s="196">
        <v>0</v>
      </c>
      <c r="U29" s="196">
        <v>0</v>
      </c>
    </row>
    <row r="30" spans="1:24" ht="47.25" x14ac:dyDescent="0.25">
      <c r="A30" s="78" t="s">
        <v>63</v>
      </c>
      <c r="B30" s="77" t="s">
        <v>158</v>
      </c>
      <c r="C30" s="216">
        <v>11.39</v>
      </c>
      <c r="D30" s="216">
        <v>11.17</v>
      </c>
      <c r="E30" s="196"/>
      <c r="F30" s="196"/>
      <c r="G30" s="196">
        <v>0</v>
      </c>
      <c r="H30" s="54"/>
      <c r="I30" s="196">
        <v>0</v>
      </c>
      <c r="J30" s="196">
        <v>0</v>
      </c>
      <c r="K30" s="196">
        <v>0</v>
      </c>
      <c r="L30" s="196">
        <v>0</v>
      </c>
      <c r="M30" s="196">
        <v>0</v>
      </c>
      <c r="N30" s="196">
        <v>0</v>
      </c>
      <c r="O30" s="196">
        <v>0</v>
      </c>
      <c r="P30" s="216">
        <v>11.39</v>
      </c>
      <c r="Q30" s="196">
        <v>0</v>
      </c>
      <c r="R30" s="216">
        <v>11.17</v>
      </c>
      <c r="S30" s="196">
        <v>0</v>
      </c>
      <c r="T30" s="216">
        <v>11.39</v>
      </c>
      <c r="U30" s="216">
        <v>11.17</v>
      </c>
    </row>
    <row r="31" spans="1:24" x14ac:dyDescent="0.25">
      <c r="A31" s="78" t="s">
        <v>157</v>
      </c>
      <c r="B31" s="54" t="s">
        <v>156</v>
      </c>
      <c r="C31" s="196" t="s">
        <v>423</v>
      </c>
      <c r="D31" s="196" t="s">
        <v>423</v>
      </c>
      <c r="E31" s="196" t="s">
        <v>423</v>
      </c>
      <c r="F31" s="196" t="s">
        <v>423</v>
      </c>
      <c r="G31" s="196">
        <v>0</v>
      </c>
      <c r="H31" s="54"/>
      <c r="I31" s="196">
        <v>0</v>
      </c>
      <c r="J31" s="196">
        <v>0</v>
      </c>
      <c r="K31" s="196">
        <v>0</v>
      </c>
      <c r="L31" s="196">
        <v>0</v>
      </c>
      <c r="M31" s="196">
        <v>0</v>
      </c>
      <c r="N31" s="196">
        <v>0</v>
      </c>
      <c r="O31" s="196">
        <v>0</v>
      </c>
      <c r="P31" s="196" t="s">
        <v>423</v>
      </c>
      <c r="Q31" s="196">
        <v>0</v>
      </c>
      <c r="R31" s="196">
        <v>0</v>
      </c>
      <c r="S31" s="196">
        <v>0</v>
      </c>
      <c r="T31" s="196">
        <v>0</v>
      </c>
      <c r="U31" s="196">
        <v>0</v>
      </c>
    </row>
    <row r="32" spans="1:24" ht="31.5" x14ac:dyDescent="0.25">
      <c r="A32" s="78" t="s">
        <v>155</v>
      </c>
      <c r="B32" s="54" t="s">
        <v>154</v>
      </c>
      <c r="C32" s="216">
        <v>11.39</v>
      </c>
      <c r="D32" s="216">
        <v>11.17</v>
      </c>
      <c r="E32" s="196"/>
      <c r="F32" s="196"/>
      <c r="G32" s="196">
        <v>0</v>
      </c>
      <c r="H32" s="54"/>
      <c r="I32" s="196">
        <v>0</v>
      </c>
      <c r="J32" s="196">
        <v>0</v>
      </c>
      <c r="K32" s="196">
        <v>0</v>
      </c>
      <c r="L32" s="196">
        <v>0</v>
      </c>
      <c r="M32" s="196">
        <v>0</v>
      </c>
      <c r="N32" s="196">
        <v>0</v>
      </c>
      <c r="O32" s="196">
        <v>0</v>
      </c>
      <c r="P32" s="216">
        <v>11.39</v>
      </c>
      <c r="Q32" s="196">
        <v>0</v>
      </c>
      <c r="R32" s="216">
        <v>11.17</v>
      </c>
      <c r="S32" s="196">
        <v>0</v>
      </c>
      <c r="T32" s="216">
        <v>11.39</v>
      </c>
      <c r="U32" s="216">
        <v>11.17</v>
      </c>
    </row>
    <row r="33" spans="1:21" x14ac:dyDescent="0.25">
      <c r="A33" s="78" t="s">
        <v>153</v>
      </c>
      <c r="B33" s="54" t="s">
        <v>152</v>
      </c>
      <c r="C33" s="196" t="s">
        <v>423</v>
      </c>
      <c r="D33" s="196" t="s">
        <v>423</v>
      </c>
      <c r="E33" s="196" t="s">
        <v>423</v>
      </c>
      <c r="F33" s="196" t="s">
        <v>423</v>
      </c>
      <c r="G33" s="196">
        <v>0</v>
      </c>
      <c r="H33" s="54"/>
      <c r="I33" s="196">
        <v>0</v>
      </c>
      <c r="J33" s="196">
        <v>0</v>
      </c>
      <c r="K33" s="196">
        <v>0</v>
      </c>
      <c r="L33" s="196">
        <v>0</v>
      </c>
      <c r="M33" s="196">
        <v>0</v>
      </c>
      <c r="N33" s="196">
        <v>0</v>
      </c>
      <c r="O33" s="196">
        <v>0</v>
      </c>
      <c r="P33" s="196">
        <v>0</v>
      </c>
      <c r="Q33" s="196">
        <v>0</v>
      </c>
      <c r="R33" s="196">
        <v>0</v>
      </c>
      <c r="S33" s="196">
        <v>0</v>
      </c>
      <c r="T33" s="196">
        <v>0</v>
      </c>
      <c r="U33" s="196">
        <v>0</v>
      </c>
    </row>
    <row r="34" spans="1:21" x14ac:dyDescent="0.25">
      <c r="A34" s="78" t="s">
        <v>151</v>
      </c>
      <c r="B34" s="54" t="s">
        <v>150</v>
      </c>
      <c r="C34" s="196" t="s">
        <v>423</v>
      </c>
      <c r="D34" s="196" t="s">
        <v>423</v>
      </c>
      <c r="E34" s="196" t="s">
        <v>423</v>
      </c>
      <c r="F34" s="196" t="s">
        <v>423</v>
      </c>
      <c r="G34" s="196">
        <v>0</v>
      </c>
      <c r="H34" s="54"/>
      <c r="I34" s="196">
        <v>0</v>
      </c>
      <c r="J34" s="196">
        <v>0</v>
      </c>
      <c r="K34" s="196">
        <v>0</v>
      </c>
      <c r="L34" s="196">
        <v>0</v>
      </c>
      <c r="M34" s="196">
        <v>0</v>
      </c>
      <c r="N34" s="196">
        <v>0</v>
      </c>
      <c r="O34" s="196">
        <v>0</v>
      </c>
      <c r="P34" s="196">
        <v>0</v>
      </c>
      <c r="Q34" s="196">
        <v>0</v>
      </c>
      <c r="R34" s="196">
        <v>0</v>
      </c>
      <c r="S34" s="196">
        <v>0</v>
      </c>
      <c r="T34" s="196">
        <v>0</v>
      </c>
      <c r="U34" s="196">
        <v>0</v>
      </c>
    </row>
    <row r="35" spans="1:21" ht="31.5" x14ac:dyDescent="0.25">
      <c r="A35" s="78" t="s">
        <v>62</v>
      </c>
      <c r="B35" s="77" t="s">
        <v>149</v>
      </c>
      <c r="C35" s="196">
        <v>6.2</v>
      </c>
      <c r="D35" s="196">
        <v>5.9009999999999998</v>
      </c>
      <c r="E35" s="196"/>
      <c r="F35" s="196"/>
      <c r="G35" s="196">
        <v>0</v>
      </c>
      <c r="H35" s="54"/>
      <c r="I35" s="196">
        <v>0</v>
      </c>
      <c r="J35" s="196">
        <v>0</v>
      </c>
      <c r="K35" s="196">
        <v>0</v>
      </c>
      <c r="L35" s="196">
        <v>0</v>
      </c>
      <c r="M35" s="196">
        <v>0</v>
      </c>
      <c r="N35" s="196">
        <v>0</v>
      </c>
      <c r="O35" s="196">
        <v>0</v>
      </c>
      <c r="P35" s="196">
        <v>6.2</v>
      </c>
      <c r="Q35" s="196">
        <v>0</v>
      </c>
      <c r="R35" s="196">
        <v>5.9009999999999998</v>
      </c>
      <c r="S35" s="196">
        <v>0</v>
      </c>
      <c r="T35" s="196">
        <v>6.2</v>
      </c>
      <c r="U35" s="196">
        <v>5.9009999999999998</v>
      </c>
    </row>
    <row r="36" spans="1:21" ht="31.5" x14ac:dyDescent="0.25">
      <c r="A36" s="75" t="s">
        <v>148</v>
      </c>
      <c r="B36" s="74" t="s">
        <v>147</v>
      </c>
      <c r="C36" s="196" t="s">
        <v>423</v>
      </c>
      <c r="D36" s="196" t="s">
        <v>423</v>
      </c>
      <c r="E36" s="196" t="s">
        <v>423</v>
      </c>
      <c r="F36" s="196" t="s">
        <v>423</v>
      </c>
      <c r="G36" s="196">
        <v>0</v>
      </c>
      <c r="H36" s="54"/>
      <c r="I36" s="196">
        <v>0</v>
      </c>
      <c r="J36" s="196">
        <v>0</v>
      </c>
      <c r="K36" s="196">
        <v>0</v>
      </c>
      <c r="L36" s="196">
        <v>0</v>
      </c>
      <c r="M36" s="196">
        <v>0</v>
      </c>
      <c r="N36" s="196">
        <v>0</v>
      </c>
      <c r="O36" s="196">
        <v>0</v>
      </c>
      <c r="P36" s="196">
        <v>0</v>
      </c>
      <c r="Q36" s="196">
        <v>0</v>
      </c>
      <c r="R36" s="196">
        <v>0</v>
      </c>
      <c r="S36" s="196">
        <v>0</v>
      </c>
      <c r="T36" s="196">
        <v>0</v>
      </c>
      <c r="U36" s="196">
        <v>0</v>
      </c>
    </row>
    <row r="37" spans="1:21" x14ac:dyDescent="0.25">
      <c r="A37" s="75" t="s">
        <v>146</v>
      </c>
      <c r="B37" s="74" t="s">
        <v>136</v>
      </c>
      <c r="C37" s="196" t="s">
        <v>423</v>
      </c>
      <c r="D37" s="196" t="s">
        <v>423</v>
      </c>
      <c r="E37" s="196" t="s">
        <v>423</v>
      </c>
      <c r="F37" s="196" t="s">
        <v>423</v>
      </c>
      <c r="G37" s="196">
        <v>0</v>
      </c>
      <c r="H37" s="54"/>
      <c r="I37" s="196">
        <v>0</v>
      </c>
      <c r="J37" s="196">
        <v>0</v>
      </c>
      <c r="K37" s="196">
        <v>0</v>
      </c>
      <c r="L37" s="196">
        <v>0</v>
      </c>
      <c r="M37" s="196">
        <v>0</v>
      </c>
      <c r="N37" s="196">
        <v>0</v>
      </c>
      <c r="O37" s="196">
        <v>0</v>
      </c>
      <c r="P37" s="196">
        <v>0</v>
      </c>
      <c r="Q37" s="196">
        <v>0</v>
      </c>
      <c r="R37" s="196">
        <v>0</v>
      </c>
      <c r="S37" s="196">
        <v>0</v>
      </c>
      <c r="T37" s="196">
        <v>0</v>
      </c>
      <c r="U37" s="196">
        <v>0</v>
      </c>
    </row>
    <row r="38" spans="1:21" x14ac:dyDescent="0.25">
      <c r="A38" s="75" t="s">
        <v>145</v>
      </c>
      <c r="B38" s="74" t="s">
        <v>134</v>
      </c>
      <c r="C38" s="196" t="s">
        <v>423</v>
      </c>
      <c r="D38" s="196" t="s">
        <v>423</v>
      </c>
      <c r="E38" s="196" t="s">
        <v>423</v>
      </c>
      <c r="F38" s="196" t="s">
        <v>423</v>
      </c>
      <c r="G38" s="196">
        <v>0</v>
      </c>
      <c r="H38" s="54"/>
      <c r="I38" s="196">
        <v>0</v>
      </c>
      <c r="J38" s="196">
        <v>0</v>
      </c>
      <c r="K38" s="196">
        <v>0</v>
      </c>
      <c r="L38" s="196">
        <v>0</v>
      </c>
      <c r="M38" s="196">
        <v>0</v>
      </c>
      <c r="N38" s="196">
        <v>0</v>
      </c>
      <c r="O38" s="196">
        <v>0</v>
      </c>
      <c r="P38" s="196">
        <v>0</v>
      </c>
      <c r="Q38" s="196">
        <v>0</v>
      </c>
      <c r="R38" s="196">
        <v>0</v>
      </c>
      <c r="S38" s="196">
        <v>0</v>
      </c>
      <c r="T38" s="196">
        <v>0</v>
      </c>
      <c r="U38" s="196">
        <v>0</v>
      </c>
    </row>
    <row r="39" spans="1:21" ht="31.5" x14ac:dyDescent="0.25">
      <c r="A39" s="75" t="s">
        <v>144</v>
      </c>
      <c r="B39" s="54" t="s">
        <v>132</v>
      </c>
      <c r="C39" s="196">
        <v>6.2</v>
      </c>
      <c r="D39" s="196">
        <v>5.9009999999999998</v>
      </c>
      <c r="E39" s="196"/>
      <c r="F39" s="196"/>
      <c r="G39" s="196">
        <v>0</v>
      </c>
      <c r="H39" s="54"/>
      <c r="I39" s="196">
        <v>0</v>
      </c>
      <c r="J39" s="196">
        <v>0</v>
      </c>
      <c r="K39" s="196">
        <v>0</v>
      </c>
      <c r="L39" s="196">
        <v>0</v>
      </c>
      <c r="M39" s="196">
        <v>0</v>
      </c>
      <c r="N39" s="196">
        <v>0</v>
      </c>
      <c r="O39" s="196">
        <v>0</v>
      </c>
      <c r="P39" s="196">
        <v>6.2</v>
      </c>
      <c r="Q39" s="196">
        <v>0</v>
      </c>
      <c r="R39" s="196">
        <v>5.9009999999999998</v>
      </c>
      <c r="S39" s="196">
        <v>0</v>
      </c>
      <c r="T39" s="196">
        <v>6.2</v>
      </c>
      <c r="U39" s="196">
        <v>5.9009999999999998</v>
      </c>
    </row>
    <row r="40" spans="1:21" ht="31.5" x14ac:dyDescent="0.25">
      <c r="A40" s="75" t="s">
        <v>143</v>
      </c>
      <c r="B40" s="54" t="s">
        <v>130</v>
      </c>
      <c r="C40" s="196" t="s">
        <v>423</v>
      </c>
      <c r="D40" s="196" t="s">
        <v>423</v>
      </c>
      <c r="E40" s="196" t="s">
        <v>423</v>
      </c>
      <c r="F40" s="196" t="s">
        <v>423</v>
      </c>
      <c r="G40" s="196">
        <v>0</v>
      </c>
      <c r="H40" s="54"/>
      <c r="I40" s="196">
        <v>0</v>
      </c>
      <c r="J40" s="196">
        <v>0</v>
      </c>
      <c r="K40" s="196">
        <v>0</v>
      </c>
      <c r="L40" s="196">
        <v>0</v>
      </c>
      <c r="M40" s="196">
        <v>0</v>
      </c>
      <c r="N40" s="196">
        <v>0</v>
      </c>
      <c r="O40" s="196">
        <v>0</v>
      </c>
      <c r="P40" s="196">
        <v>0</v>
      </c>
      <c r="Q40" s="196">
        <v>0</v>
      </c>
      <c r="R40" s="196">
        <v>0</v>
      </c>
      <c r="S40" s="196">
        <v>0</v>
      </c>
      <c r="T40" s="196">
        <v>0</v>
      </c>
      <c r="U40" s="196">
        <v>0</v>
      </c>
    </row>
    <row r="41" spans="1:21" x14ac:dyDescent="0.25">
      <c r="A41" s="75" t="s">
        <v>142</v>
      </c>
      <c r="B41" s="54" t="s">
        <v>128</v>
      </c>
      <c r="C41" s="196" t="s">
        <v>423</v>
      </c>
      <c r="D41" s="196" t="s">
        <v>423</v>
      </c>
      <c r="E41" s="196" t="s">
        <v>423</v>
      </c>
      <c r="F41" s="196" t="s">
        <v>423</v>
      </c>
      <c r="G41" s="196">
        <v>0</v>
      </c>
      <c r="H41" s="54"/>
      <c r="I41" s="196">
        <v>0</v>
      </c>
      <c r="J41" s="196">
        <v>0</v>
      </c>
      <c r="K41" s="196">
        <v>0</v>
      </c>
      <c r="L41" s="196">
        <v>0</v>
      </c>
      <c r="M41" s="196">
        <v>0</v>
      </c>
      <c r="N41" s="196">
        <v>0</v>
      </c>
      <c r="O41" s="196">
        <v>0</v>
      </c>
      <c r="P41" s="196">
        <v>0</v>
      </c>
      <c r="Q41" s="196">
        <v>0</v>
      </c>
      <c r="R41" s="196">
        <v>0</v>
      </c>
      <c r="S41" s="196">
        <v>0</v>
      </c>
      <c r="T41" s="196">
        <v>0</v>
      </c>
      <c r="U41" s="196">
        <v>0</v>
      </c>
    </row>
    <row r="42" spans="1:21" ht="18.75" x14ac:dyDescent="0.25">
      <c r="A42" s="75" t="s">
        <v>141</v>
      </c>
      <c r="B42" s="74" t="s">
        <v>126</v>
      </c>
      <c r="C42" s="196" t="s">
        <v>423</v>
      </c>
      <c r="D42" s="196" t="s">
        <v>423</v>
      </c>
      <c r="E42" s="196" t="s">
        <v>423</v>
      </c>
      <c r="F42" s="196" t="s">
        <v>423</v>
      </c>
      <c r="G42" s="196">
        <v>0</v>
      </c>
      <c r="H42" s="54"/>
      <c r="I42" s="196">
        <v>0</v>
      </c>
      <c r="J42" s="196">
        <v>0</v>
      </c>
      <c r="K42" s="196">
        <v>0</v>
      </c>
      <c r="L42" s="196">
        <v>0</v>
      </c>
      <c r="M42" s="196">
        <v>0</v>
      </c>
      <c r="N42" s="196">
        <v>0</v>
      </c>
      <c r="O42" s="196">
        <v>0</v>
      </c>
      <c r="P42" s="196">
        <v>0</v>
      </c>
      <c r="Q42" s="196">
        <v>0</v>
      </c>
      <c r="R42" s="196">
        <v>0</v>
      </c>
      <c r="S42" s="196">
        <v>0</v>
      </c>
      <c r="T42" s="196">
        <v>0</v>
      </c>
      <c r="U42" s="196">
        <v>0</v>
      </c>
    </row>
    <row r="43" spans="1:21" x14ac:dyDescent="0.25">
      <c r="A43" s="78" t="s">
        <v>61</v>
      </c>
      <c r="B43" s="77" t="s">
        <v>140</v>
      </c>
      <c r="C43" s="196">
        <v>6.2</v>
      </c>
      <c r="D43" s="196">
        <v>5.9009999999999998</v>
      </c>
      <c r="E43" s="196"/>
      <c r="F43" s="196"/>
      <c r="G43" s="196">
        <v>0</v>
      </c>
      <c r="H43" s="54"/>
      <c r="I43" s="196">
        <v>0</v>
      </c>
      <c r="J43" s="196">
        <v>0</v>
      </c>
      <c r="K43" s="196">
        <v>0</v>
      </c>
      <c r="L43" s="196">
        <v>0</v>
      </c>
      <c r="M43" s="196">
        <v>0</v>
      </c>
      <c r="N43" s="196">
        <v>0</v>
      </c>
      <c r="O43" s="196">
        <v>0</v>
      </c>
      <c r="P43" s="196">
        <v>6.2</v>
      </c>
      <c r="Q43" s="196">
        <v>0</v>
      </c>
      <c r="R43" s="196">
        <v>5.9009999999999998</v>
      </c>
      <c r="S43" s="196">
        <v>0</v>
      </c>
      <c r="T43" s="196">
        <v>6.2</v>
      </c>
      <c r="U43" s="196">
        <v>5.9009999999999998</v>
      </c>
    </row>
    <row r="44" spans="1:21" x14ac:dyDescent="0.25">
      <c r="A44" s="75" t="s">
        <v>139</v>
      </c>
      <c r="B44" s="54" t="s">
        <v>138</v>
      </c>
      <c r="C44" s="196" t="s">
        <v>423</v>
      </c>
      <c r="D44" s="196" t="s">
        <v>423</v>
      </c>
      <c r="E44" s="196" t="s">
        <v>423</v>
      </c>
      <c r="F44" s="196" t="s">
        <v>423</v>
      </c>
      <c r="G44" s="196">
        <v>0</v>
      </c>
      <c r="H44" s="54"/>
      <c r="I44" s="196">
        <v>0</v>
      </c>
      <c r="J44" s="196">
        <v>0</v>
      </c>
      <c r="K44" s="196">
        <v>0</v>
      </c>
      <c r="L44" s="196">
        <v>0</v>
      </c>
      <c r="M44" s="196">
        <v>0</v>
      </c>
      <c r="N44" s="196">
        <v>0</v>
      </c>
      <c r="O44" s="196">
        <v>0</v>
      </c>
      <c r="P44" s="196">
        <v>0</v>
      </c>
      <c r="Q44" s="196">
        <v>0</v>
      </c>
      <c r="R44" s="196">
        <v>0</v>
      </c>
      <c r="S44" s="196">
        <v>0</v>
      </c>
      <c r="T44" s="196">
        <v>0</v>
      </c>
      <c r="U44" s="196">
        <v>0</v>
      </c>
    </row>
    <row r="45" spans="1:21" x14ac:dyDescent="0.25">
      <c r="A45" s="75" t="s">
        <v>137</v>
      </c>
      <c r="B45" s="54" t="s">
        <v>136</v>
      </c>
      <c r="C45" s="196" t="s">
        <v>423</v>
      </c>
      <c r="D45" s="196" t="s">
        <v>423</v>
      </c>
      <c r="E45" s="196" t="s">
        <v>423</v>
      </c>
      <c r="F45" s="196" t="s">
        <v>423</v>
      </c>
      <c r="G45" s="196">
        <v>0</v>
      </c>
      <c r="H45" s="54"/>
      <c r="I45" s="196">
        <v>0</v>
      </c>
      <c r="J45" s="196">
        <v>0</v>
      </c>
      <c r="K45" s="196">
        <v>0</v>
      </c>
      <c r="L45" s="196">
        <v>0</v>
      </c>
      <c r="M45" s="196">
        <v>0</v>
      </c>
      <c r="N45" s="196">
        <v>0</v>
      </c>
      <c r="O45" s="196">
        <v>0</v>
      </c>
      <c r="P45" s="196">
        <v>0</v>
      </c>
      <c r="Q45" s="196">
        <v>0</v>
      </c>
      <c r="R45" s="196">
        <v>0</v>
      </c>
      <c r="S45" s="196">
        <v>0</v>
      </c>
      <c r="T45" s="196">
        <v>0</v>
      </c>
      <c r="U45" s="196">
        <v>0</v>
      </c>
    </row>
    <row r="46" spans="1:21" x14ac:dyDescent="0.25">
      <c r="A46" s="75" t="s">
        <v>135</v>
      </c>
      <c r="B46" s="54" t="s">
        <v>134</v>
      </c>
      <c r="C46" s="196" t="s">
        <v>423</v>
      </c>
      <c r="D46" s="196" t="s">
        <v>423</v>
      </c>
      <c r="E46" s="196" t="s">
        <v>423</v>
      </c>
      <c r="F46" s="196" t="s">
        <v>423</v>
      </c>
      <c r="G46" s="196">
        <v>0</v>
      </c>
      <c r="H46" s="54"/>
      <c r="I46" s="196">
        <v>0</v>
      </c>
      <c r="J46" s="196">
        <v>0</v>
      </c>
      <c r="K46" s="196">
        <v>0</v>
      </c>
      <c r="L46" s="196">
        <v>0</v>
      </c>
      <c r="M46" s="196">
        <v>0</v>
      </c>
      <c r="N46" s="196">
        <v>0</v>
      </c>
      <c r="O46" s="196">
        <v>0</v>
      </c>
      <c r="P46" s="196">
        <v>0</v>
      </c>
      <c r="Q46" s="196">
        <v>0</v>
      </c>
      <c r="R46" s="196">
        <v>0</v>
      </c>
      <c r="S46" s="196">
        <v>0</v>
      </c>
      <c r="T46" s="196">
        <v>0</v>
      </c>
      <c r="U46" s="196">
        <v>0</v>
      </c>
    </row>
    <row r="47" spans="1:21" ht="31.5" x14ac:dyDescent="0.25">
      <c r="A47" s="75" t="s">
        <v>133</v>
      </c>
      <c r="B47" s="54" t="s">
        <v>132</v>
      </c>
      <c r="C47" s="196">
        <v>6.2</v>
      </c>
      <c r="D47" s="196">
        <v>5.9009999999999998</v>
      </c>
      <c r="E47" s="196"/>
      <c r="F47" s="196"/>
      <c r="G47" s="196">
        <v>0</v>
      </c>
      <c r="H47" s="54"/>
      <c r="I47" s="196">
        <v>0</v>
      </c>
      <c r="J47" s="196">
        <v>0</v>
      </c>
      <c r="K47" s="196">
        <v>0</v>
      </c>
      <c r="L47" s="196">
        <v>0</v>
      </c>
      <c r="M47" s="196">
        <v>0</v>
      </c>
      <c r="N47" s="196">
        <v>0</v>
      </c>
      <c r="O47" s="196">
        <v>0</v>
      </c>
      <c r="P47" s="196">
        <v>6.2</v>
      </c>
      <c r="Q47" s="196">
        <v>0</v>
      </c>
      <c r="R47" s="196">
        <v>5.9009999999999998</v>
      </c>
      <c r="S47" s="196">
        <v>0</v>
      </c>
      <c r="T47" s="196">
        <v>6.2</v>
      </c>
      <c r="U47" s="196">
        <v>5.9009999999999998</v>
      </c>
    </row>
    <row r="48" spans="1:21" ht="31.5" x14ac:dyDescent="0.25">
      <c r="A48" s="75" t="s">
        <v>131</v>
      </c>
      <c r="B48" s="54" t="s">
        <v>130</v>
      </c>
      <c r="C48" s="196" t="s">
        <v>423</v>
      </c>
      <c r="D48" s="196" t="s">
        <v>423</v>
      </c>
      <c r="E48" s="196" t="s">
        <v>423</v>
      </c>
      <c r="F48" s="196" t="s">
        <v>423</v>
      </c>
      <c r="G48" s="196">
        <v>0</v>
      </c>
      <c r="H48" s="54"/>
      <c r="I48" s="196">
        <v>0</v>
      </c>
      <c r="J48" s="196">
        <v>0</v>
      </c>
      <c r="K48" s="196">
        <v>0</v>
      </c>
      <c r="L48" s="196">
        <v>0</v>
      </c>
      <c r="M48" s="196">
        <v>0</v>
      </c>
      <c r="N48" s="196">
        <v>0</v>
      </c>
      <c r="O48" s="196">
        <v>0</v>
      </c>
      <c r="P48" s="196">
        <v>0</v>
      </c>
      <c r="Q48" s="196">
        <v>0</v>
      </c>
      <c r="R48" s="196">
        <v>0</v>
      </c>
      <c r="S48" s="196">
        <v>0</v>
      </c>
      <c r="T48" s="196">
        <v>0</v>
      </c>
      <c r="U48" s="196">
        <v>0</v>
      </c>
    </row>
    <row r="49" spans="1:21" x14ac:dyDescent="0.25">
      <c r="A49" s="75" t="s">
        <v>129</v>
      </c>
      <c r="B49" s="54" t="s">
        <v>128</v>
      </c>
      <c r="C49" s="196" t="s">
        <v>423</v>
      </c>
      <c r="D49" s="196" t="s">
        <v>423</v>
      </c>
      <c r="E49" s="196" t="s">
        <v>423</v>
      </c>
      <c r="F49" s="196" t="s">
        <v>423</v>
      </c>
      <c r="G49" s="196">
        <v>0</v>
      </c>
      <c r="H49" s="54"/>
      <c r="I49" s="196">
        <v>0</v>
      </c>
      <c r="J49" s="196">
        <v>0</v>
      </c>
      <c r="K49" s="196">
        <v>0</v>
      </c>
      <c r="L49" s="196">
        <v>0</v>
      </c>
      <c r="M49" s="196">
        <v>0</v>
      </c>
      <c r="N49" s="196">
        <v>0</v>
      </c>
      <c r="O49" s="196">
        <v>0</v>
      </c>
      <c r="P49" s="196">
        <v>0</v>
      </c>
      <c r="Q49" s="196">
        <v>0</v>
      </c>
      <c r="R49" s="196">
        <v>0</v>
      </c>
      <c r="S49" s="196">
        <v>0</v>
      </c>
      <c r="T49" s="196">
        <v>0</v>
      </c>
      <c r="U49" s="196">
        <v>0</v>
      </c>
    </row>
    <row r="50" spans="1:21" ht="18.75" x14ac:dyDescent="0.25">
      <c r="A50" s="75" t="s">
        <v>127</v>
      </c>
      <c r="B50" s="74" t="s">
        <v>126</v>
      </c>
      <c r="C50" s="196" t="s">
        <v>423</v>
      </c>
      <c r="D50" s="196" t="s">
        <v>423</v>
      </c>
      <c r="E50" s="196" t="s">
        <v>423</v>
      </c>
      <c r="F50" s="196" t="s">
        <v>423</v>
      </c>
      <c r="G50" s="196">
        <v>0</v>
      </c>
      <c r="H50" s="54"/>
      <c r="I50" s="196">
        <v>0</v>
      </c>
      <c r="J50" s="196">
        <v>0</v>
      </c>
      <c r="K50" s="196">
        <v>0</v>
      </c>
      <c r="L50" s="196">
        <v>0</v>
      </c>
      <c r="M50" s="196">
        <v>0</v>
      </c>
      <c r="N50" s="196">
        <v>0</v>
      </c>
      <c r="O50" s="196">
        <v>0</v>
      </c>
      <c r="P50" s="196">
        <v>0</v>
      </c>
      <c r="Q50" s="196">
        <v>0</v>
      </c>
      <c r="R50" s="196">
        <v>0</v>
      </c>
      <c r="S50" s="196">
        <v>0</v>
      </c>
      <c r="T50" s="196">
        <v>0</v>
      </c>
      <c r="U50" s="196">
        <v>0</v>
      </c>
    </row>
    <row r="51" spans="1:21" ht="35.25" customHeight="1" x14ac:dyDescent="0.25">
      <c r="A51" s="78" t="s">
        <v>59</v>
      </c>
      <c r="B51" s="77" t="s">
        <v>125</v>
      </c>
      <c r="C51" s="196" t="s">
        <v>423</v>
      </c>
      <c r="D51" s="196" t="s">
        <v>423</v>
      </c>
      <c r="E51" s="196" t="s">
        <v>423</v>
      </c>
      <c r="F51" s="196" t="s">
        <v>423</v>
      </c>
      <c r="G51" s="196">
        <v>0</v>
      </c>
      <c r="H51" s="54"/>
      <c r="I51" s="196">
        <v>0</v>
      </c>
      <c r="J51" s="196">
        <v>0</v>
      </c>
      <c r="K51" s="196">
        <v>0</v>
      </c>
      <c r="L51" s="196">
        <v>0</v>
      </c>
      <c r="M51" s="196">
        <v>0</v>
      </c>
      <c r="N51" s="196">
        <v>0</v>
      </c>
      <c r="O51" s="196">
        <v>0</v>
      </c>
      <c r="P51" s="196">
        <v>0</v>
      </c>
      <c r="Q51" s="196">
        <v>0</v>
      </c>
      <c r="R51" s="196">
        <v>0</v>
      </c>
      <c r="S51" s="196">
        <v>0</v>
      </c>
      <c r="T51" s="196">
        <v>0</v>
      </c>
      <c r="U51" s="196">
        <v>0</v>
      </c>
    </row>
    <row r="52" spans="1:21" x14ac:dyDescent="0.25">
      <c r="A52" s="75" t="s">
        <v>124</v>
      </c>
      <c r="B52" s="54" t="s">
        <v>123</v>
      </c>
      <c r="C52" s="216">
        <v>11.39</v>
      </c>
      <c r="D52" s="216">
        <v>11.17</v>
      </c>
      <c r="E52" s="196"/>
      <c r="F52" s="196"/>
      <c r="G52" s="196">
        <v>0</v>
      </c>
      <c r="H52" s="54"/>
      <c r="I52" s="196">
        <v>0</v>
      </c>
      <c r="J52" s="196">
        <v>0</v>
      </c>
      <c r="K52" s="196">
        <v>0</v>
      </c>
      <c r="L52" s="196">
        <v>0</v>
      </c>
      <c r="M52" s="196">
        <v>0</v>
      </c>
      <c r="N52" s="196">
        <v>0</v>
      </c>
      <c r="O52" s="196">
        <v>0</v>
      </c>
      <c r="P52" s="216">
        <v>11.39</v>
      </c>
      <c r="Q52" s="196">
        <v>0</v>
      </c>
      <c r="R52" s="216">
        <v>11.17</v>
      </c>
      <c r="S52" s="196">
        <v>0</v>
      </c>
      <c r="T52" s="216">
        <v>11.39</v>
      </c>
      <c r="U52" s="216">
        <v>11.17</v>
      </c>
    </row>
    <row r="53" spans="1:21" x14ac:dyDescent="0.25">
      <c r="A53" s="75" t="s">
        <v>122</v>
      </c>
      <c r="B53" s="54" t="s">
        <v>116</v>
      </c>
      <c r="C53" s="196" t="s">
        <v>423</v>
      </c>
      <c r="D53" s="196" t="s">
        <v>423</v>
      </c>
      <c r="E53" s="196" t="s">
        <v>423</v>
      </c>
      <c r="F53" s="196" t="s">
        <v>423</v>
      </c>
      <c r="G53" s="196">
        <v>0</v>
      </c>
      <c r="H53" s="54"/>
      <c r="I53" s="196">
        <v>0</v>
      </c>
      <c r="J53" s="196">
        <v>0</v>
      </c>
      <c r="K53" s="196">
        <v>0</v>
      </c>
      <c r="L53" s="196">
        <v>0</v>
      </c>
      <c r="M53" s="196">
        <v>0</v>
      </c>
      <c r="N53" s="196">
        <v>0</v>
      </c>
      <c r="O53" s="196">
        <v>0</v>
      </c>
      <c r="P53" s="196">
        <v>0</v>
      </c>
      <c r="Q53" s="196">
        <v>0</v>
      </c>
      <c r="R53" s="196">
        <v>0</v>
      </c>
      <c r="S53" s="196">
        <v>0</v>
      </c>
      <c r="T53" s="196">
        <v>0</v>
      </c>
      <c r="U53" s="196">
        <v>0</v>
      </c>
    </row>
    <row r="54" spans="1:21" x14ac:dyDescent="0.25">
      <c r="A54" s="75" t="s">
        <v>121</v>
      </c>
      <c r="B54" s="74" t="s">
        <v>115</v>
      </c>
      <c r="C54" s="196" t="s">
        <v>423</v>
      </c>
      <c r="D54" s="196" t="s">
        <v>423</v>
      </c>
      <c r="E54" s="196" t="s">
        <v>423</v>
      </c>
      <c r="F54" s="196" t="s">
        <v>423</v>
      </c>
      <c r="G54" s="196">
        <v>0</v>
      </c>
      <c r="H54" s="54"/>
      <c r="I54" s="196">
        <v>0</v>
      </c>
      <c r="J54" s="196">
        <v>0</v>
      </c>
      <c r="K54" s="196">
        <v>0</v>
      </c>
      <c r="L54" s="196">
        <v>0</v>
      </c>
      <c r="M54" s="196">
        <v>0</v>
      </c>
      <c r="N54" s="196">
        <v>0</v>
      </c>
      <c r="O54" s="196">
        <v>0</v>
      </c>
      <c r="P54" s="196">
        <v>0</v>
      </c>
      <c r="Q54" s="196">
        <v>0</v>
      </c>
      <c r="R54" s="196">
        <v>0</v>
      </c>
      <c r="S54" s="196">
        <v>0</v>
      </c>
      <c r="T54" s="196">
        <v>0</v>
      </c>
      <c r="U54" s="196">
        <v>0</v>
      </c>
    </row>
    <row r="55" spans="1:21" x14ac:dyDescent="0.25">
      <c r="A55" s="75" t="s">
        <v>120</v>
      </c>
      <c r="B55" s="74" t="s">
        <v>114</v>
      </c>
      <c r="C55" s="196" t="s">
        <v>423</v>
      </c>
      <c r="D55" s="196" t="s">
        <v>423</v>
      </c>
      <c r="E55" s="196" t="s">
        <v>423</v>
      </c>
      <c r="F55" s="196" t="s">
        <v>423</v>
      </c>
      <c r="G55" s="196">
        <v>0</v>
      </c>
      <c r="H55" s="54"/>
      <c r="I55" s="196">
        <v>0</v>
      </c>
      <c r="J55" s="196">
        <v>0</v>
      </c>
      <c r="K55" s="196">
        <v>0</v>
      </c>
      <c r="L55" s="196">
        <v>0</v>
      </c>
      <c r="M55" s="196">
        <v>0</v>
      </c>
      <c r="N55" s="196">
        <v>0</v>
      </c>
      <c r="O55" s="196">
        <v>0</v>
      </c>
      <c r="P55" s="196">
        <v>0</v>
      </c>
      <c r="Q55" s="196">
        <v>0</v>
      </c>
      <c r="R55" s="196">
        <v>0</v>
      </c>
      <c r="S55" s="196">
        <v>0</v>
      </c>
      <c r="T55" s="196">
        <v>0</v>
      </c>
      <c r="U55" s="196">
        <v>0</v>
      </c>
    </row>
    <row r="56" spans="1:21" x14ac:dyDescent="0.25">
      <c r="A56" s="75" t="s">
        <v>119</v>
      </c>
      <c r="B56" s="74" t="s">
        <v>113</v>
      </c>
      <c r="C56" s="196">
        <v>6.2</v>
      </c>
      <c r="D56" s="196">
        <v>5.9009999999999998</v>
      </c>
      <c r="E56" s="196"/>
      <c r="F56" s="196"/>
      <c r="G56" s="196">
        <v>0</v>
      </c>
      <c r="H56" s="54"/>
      <c r="I56" s="196">
        <v>0</v>
      </c>
      <c r="J56" s="196">
        <v>0</v>
      </c>
      <c r="K56" s="196">
        <v>0</v>
      </c>
      <c r="L56" s="196">
        <v>0</v>
      </c>
      <c r="M56" s="196">
        <v>0</v>
      </c>
      <c r="N56" s="196">
        <v>0</v>
      </c>
      <c r="O56" s="196">
        <v>0</v>
      </c>
      <c r="P56" s="196">
        <v>6.2</v>
      </c>
      <c r="Q56" s="196">
        <v>0</v>
      </c>
      <c r="R56" s="196">
        <v>5.9009999999999998</v>
      </c>
      <c r="S56" s="196">
        <v>0</v>
      </c>
      <c r="T56" s="196">
        <v>6.2</v>
      </c>
      <c r="U56" s="196">
        <v>5.9009999999999998</v>
      </c>
    </row>
    <row r="57" spans="1:21" ht="18.75" x14ac:dyDescent="0.25">
      <c r="A57" s="75" t="s">
        <v>118</v>
      </c>
      <c r="B57" s="74" t="s">
        <v>112</v>
      </c>
      <c r="C57" s="196" t="s">
        <v>423</v>
      </c>
      <c r="D57" s="196" t="s">
        <v>423</v>
      </c>
      <c r="E57" s="196" t="s">
        <v>423</v>
      </c>
      <c r="F57" s="196" t="s">
        <v>423</v>
      </c>
      <c r="G57" s="196">
        <v>0</v>
      </c>
      <c r="H57" s="54"/>
      <c r="I57" s="196">
        <v>0</v>
      </c>
      <c r="J57" s="196">
        <v>0</v>
      </c>
      <c r="K57" s="196">
        <v>0</v>
      </c>
      <c r="L57" s="196">
        <v>0</v>
      </c>
      <c r="M57" s="196">
        <v>0</v>
      </c>
      <c r="N57" s="196">
        <v>0</v>
      </c>
      <c r="O57" s="196">
        <v>0</v>
      </c>
      <c r="P57" s="196">
        <v>0</v>
      </c>
      <c r="Q57" s="196">
        <v>0</v>
      </c>
      <c r="R57" s="196">
        <v>0</v>
      </c>
      <c r="S57" s="196">
        <v>0</v>
      </c>
      <c r="T57" s="196">
        <v>0</v>
      </c>
      <c r="U57" s="196">
        <v>0</v>
      </c>
    </row>
    <row r="58" spans="1:21" ht="36.75" customHeight="1" x14ac:dyDescent="0.25">
      <c r="A58" s="78" t="s">
        <v>58</v>
      </c>
      <c r="B58" s="97" t="s">
        <v>217</v>
      </c>
      <c r="C58" s="196" t="s">
        <v>423</v>
      </c>
      <c r="D58" s="196" t="s">
        <v>423</v>
      </c>
      <c r="E58" s="196" t="s">
        <v>423</v>
      </c>
      <c r="F58" s="196" t="s">
        <v>423</v>
      </c>
      <c r="G58" s="196">
        <v>0</v>
      </c>
      <c r="H58" s="54"/>
      <c r="I58" s="196">
        <v>0</v>
      </c>
      <c r="J58" s="196">
        <v>0</v>
      </c>
      <c r="K58" s="196">
        <v>0</v>
      </c>
      <c r="L58" s="196">
        <v>0</v>
      </c>
      <c r="M58" s="196">
        <v>0</v>
      </c>
      <c r="N58" s="196">
        <v>0</v>
      </c>
      <c r="O58" s="196">
        <v>0</v>
      </c>
      <c r="P58" s="196">
        <v>0</v>
      </c>
      <c r="Q58" s="196">
        <v>0</v>
      </c>
      <c r="R58" s="196">
        <v>0</v>
      </c>
      <c r="S58" s="196">
        <v>0</v>
      </c>
      <c r="T58" s="196">
        <v>0</v>
      </c>
      <c r="U58" s="196">
        <v>0</v>
      </c>
    </row>
    <row r="59" spans="1:21" x14ac:dyDescent="0.25">
      <c r="A59" s="78" t="s">
        <v>56</v>
      </c>
      <c r="B59" s="77" t="s">
        <v>117</v>
      </c>
      <c r="C59" s="196" t="s">
        <v>423</v>
      </c>
      <c r="D59" s="196" t="s">
        <v>423</v>
      </c>
      <c r="E59" s="196" t="s">
        <v>423</v>
      </c>
      <c r="F59" s="196" t="s">
        <v>423</v>
      </c>
      <c r="G59" s="196">
        <v>0</v>
      </c>
      <c r="H59" s="54"/>
      <c r="I59" s="196">
        <v>0</v>
      </c>
      <c r="J59" s="196">
        <v>0</v>
      </c>
      <c r="K59" s="196">
        <v>0</v>
      </c>
      <c r="L59" s="196">
        <v>0</v>
      </c>
      <c r="M59" s="196">
        <v>0</v>
      </c>
      <c r="N59" s="196">
        <v>0</v>
      </c>
      <c r="O59" s="196">
        <v>0</v>
      </c>
      <c r="P59" s="196">
        <v>0</v>
      </c>
      <c r="Q59" s="196">
        <v>0</v>
      </c>
      <c r="R59" s="196">
        <v>0</v>
      </c>
      <c r="S59" s="196">
        <v>0</v>
      </c>
      <c r="T59" s="196">
        <v>0</v>
      </c>
      <c r="U59" s="196">
        <v>0</v>
      </c>
    </row>
    <row r="60" spans="1:21" x14ac:dyDescent="0.25">
      <c r="A60" s="75" t="s">
        <v>211</v>
      </c>
      <c r="B60" s="76" t="s">
        <v>138</v>
      </c>
      <c r="C60" s="196" t="s">
        <v>423</v>
      </c>
      <c r="D60" s="196" t="s">
        <v>423</v>
      </c>
      <c r="E60" s="196" t="s">
        <v>423</v>
      </c>
      <c r="F60" s="196" t="s">
        <v>423</v>
      </c>
      <c r="G60" s="196">
        <v>0</v>
      </c>
      <c r="H60" s="54"/>
      <c r="I60" s="196">
        <v>0</v>
      </c>
      <c r="J60" s="196">
        <v>0</v>
      </c>
      <c r="K60" s="196">
        <v>0</v>
      </c>
      <c r="L60" s="196">
        <v>0</v>
      </c>
      <c r="M60" s="196">
        <v>0</v>
      </c>
      <c r="N60" s="196">
        <v>0</v>
      </c>
      <c r="O60" s="196">
        <v>0</v>
      </c>
      <c r="P60" s="196">
        <v>0</v>
      </c>
      <c r="Q60" s="196">
        <v>0</v>
      </c>
      <c r="R60" s="196">
        <v>0</v>
      </c>
      <c r="S60" s="196">
        <v>0</v>
      </c>
      <c r="T60" s="196">
        <v>0</v>
      </c>
      <c r="U60" s="196">
        <v>0</v>
      </c>
    </row>
    <row r="61" spans="1:21" x14ac:dyDescent="0.25">
      <c r="A61" s="75" t="s">
        <v>212</v>
      </c>
      <c r="B61" s="76" t="s">
        <v>136</v>
      </c>
      <c r="C61" s="196" t="s">
        <v>423</v>
      </c>
      <c r="D61" s="196" t="s">
        <v>423</v>
      </c>
      <c r="E61" s="196" t="s">
        <v>423</v>
      </c>
      <c r="F61" s="196" t="s">
        <v>423</v>
      </c>
      <c r="G61" s="196">
        <v>0</v>
      </c>
      <c r="H61" s="54"/>
      <c r="I61" s="196">
        <v>0</v>
      </c>
      <c r="J61" s="196">
        <v>0</v>
      </c>
      <c r="K61" s="196">
        <v>0</v>
      </c>
      <c r="L61" s="196">
        <v>0</v>
      </c>
      <c r="M61" s="196">
        <v>0</v>
      </c>
      <c r="N61" s="196">
        <v>0</v>
      </c>
      <c r="O61" s="196">
        <v>0</v>
      </c>
      <c r="P61" s="196">
        <v>0</v>
      </c>
      <c r="Q61" s="196">
        <v>0</v>
      </c>
      <c r="R61" s="196">
        <v>0</v>
      </c>
      <c r="S61" s="196">
        <v>0</v>
      </c>
      <c r="T61" s="196">
        <v>0</v>
      </c>
      <c r="U61" s="196">
        <v>0</v>
      </c>
    </row>
    <row r="62" spans="1:21" x14ac:dyDescent="0.25">
      <c r="A62" s="75" t="s">
        <v>213</v>
      </c>
      <c r="B62" s="76" t="s">
        <v>134</v>
      </c>
      <c r="C62" s="196" t="s">
        <v>423</v>
      </c>
      <c r="D62" s="196" t="s">
        <v>423</v>
      </c>
      <c r="E62" s="196" t="s">
        <v>423</v>
      </c>
      <c r="F62" s="196" t="s">
        <v>423</v>
      </c>
      <c r="G62" s="196">
        <v>0</v>
      </c>
      <c r="H62" s="54"/>
      <c r="I62" s="196">
        <v>0</v>
      </c>
      <c r="J62" s="196">
        <v>0</v>
      </c>
      <c r="K62" s="196">
        <v>0</v>
      </c>
      <c r="L62" s="196">
        <v>0</v>
      </c>
      <c r="M62" s="196">
        <v>0</v>
      </c>
      <c r="N62" s="196">
        <v>0</v>
      </c>
      <c r="O62" s="196">
        <v>0</v>
      </c>
      <c r="P62" s="196">
        <v>0</v>
      </c>
      <c r="Q62" s="196">
        <v>0</v>
      </c>
      <c r="R62" s="196">
        <v>0</v>
      </c>
      <c r="S62" s="196">
        <v>0</v>
      </c>
      <c r="T62" s="196">
        <v>0</v>
      </c>
      <c r="U62" s="196">
        <v>0</v>
      </c>
    </row>
    <row r="63" spans="1:21" x14ac:dyDescent="0.25">
      <c r="A63" s="75" t="s">
        <v>214</v>
      </c>
      <c r="B63" s="76" t="s">
        <v>216</v>
      </c>
      <c r="C63" s="196">
        <v>6.2</v>
      </c>
      <c r="D63" s="196">
        <v>5.9009999999999998</v>
      </c>
      <c r="E63" s="196"/>
      <c r="F63" s="196"/>
      <c r="G63" s="196">
        <v>0</v>
      </c>
      <c r="H63" s="54"/>
      <c r="I63" s="196">
        <v>0</v>
      </c>
      <c r="J63" s="196">
        <v>0</v>
      </c>
      <c r="K63" s="196">
        <v>0</v>
      </c>
      <c r="L63" s="196">
        <v>0</v>
      </c>
      <c r="M63" s="196">
        <v>0</v>
      </c>
      <c r="N63" s="196">
        <v>0</v>
      </c>
      <c r="O63" s="196">
        <v>0</v>
      </c>
      <c r="P63" s="196">
        <v>6.2</v>
      </c>
      <c r="Q63" s="196">
        <v>0</v>
      </c>
      <c r="R63" s="196">
        <v>5.9009999999999998</v>
      </c>
      <c r="S63" s="196">
        <v>0</v>
      </c>
      <c r="T63" s="196">
        <v>6.2</v>
      </c>
      <c r="U63" s="196">
        <v>5.9009999999999998</v>
      </c>
    </row>
    <row r="64" spans="1:21" ht="18.75" x14ac:dyDescent="0.25">
      <c r="A64" s="75" t="s">
        <v>215</v>
      </c>
      <c r="B64" s="74" t="s">
        <v>112</v>
      </c>
      <c r="C64" s="196" t="s">
        <v>423</v>
      </c>
      <c r="D64" s="196" t="s">
        <v>423</v>
      </c>
      <c r="E64" s="196" t="s">
        <v>423</v>
      </c>
      <c r="F64" s="196" t="s">
        <v>423</v>
      </c>
      <c r="G64" s="196">
        <v>0</v>
      </c>
      <c r="H64" s="54"/>
      <c r="I64" s="196">
        <v>0</v>
      </c>
      <c r="J64" s="196">
        <v>0</v>
      </c>
      <c r="K64" s="196">
        <v>0</v>
      </c>
      <c r="L64" s="196">
        <v>0</v>
      </c>
      <c r="M64" s="196">
        <v>0</v>
      </c>
      <c r="N64" s="196">
        <v>0</v>
      </c>
      <c r="O64" s="196">
        <v>0</v>
      </c>
      <c r="P64" s="196">
        <v>0</v>
      </c>
      <c r="Q64" s="196">
        <v>0</v>
      </c>
      <c r="R64" s="196">
        <v>0</v>
      </c>
      <c r="S64" s="196">
        <v>0</v>
      </c>
      <c r="T64" s="196">
        <v>0</v>
      </c>
      <c r="U64" s="196">
        <v>0</v>
      </c>
    </row>
    <row r="65" spans="1:20" x14ac:dyDescent="0.25">
      <c r="A65" s="70"/>
      <c r="B65" s="71"/>
      <c r="C65" s="71"/>
      <c r="D65" s="71"/>
      <c r="E65" s="71"/>
      <c r="F65" s="71"/>
      <c r="G65" s="71"/>
      <c r="H65" s="71"/>
      <c r="I65" s="71"/>
      <c r="J65" s="71"/>
      <c r="K65" s="71"/>
      <c r="L65" s="70"/>
      <c r="M65" s="70"/>
      <c r="N65" s="61"/>
      <c r="O65" s="61"/>
      <c r="P65" s="61"/>
      <c r="Q65" s="61"/>
      <c r="R65" s="61"/>
      <c r="S65" s="61"/>
      <c r="T65" s="61"/>
    </row>
    <row r="66" spans="1:20" ht="54" customHeight="1" x14ac:dyDescent="0.25">
      <c r="A66" s="61"/>
      <c r="B66" s="466"/>
      <c r="C66" s="466"/>
      <c r="D66" s="466"/>
      <c r="E66" s="466"/>
      <c r="F66" s="466"/>
      <c r="G66" s="466"/>
      <c r="H66" s="466"/>
      <c r="I66" s="466"/>
      <c r="J66" s="65"/>
      <c r="K66" s="65"/>
      <c r="L66" s="69"/>
      <c r="M66" s="69"/>
      <c r="N66" s="69"/>
      <c r="O66" s="69"/>
      <c r="P66" s="69"/>
      <c r="Q66" s="69"/>
      <c r="R66" s="69"/>
      <c r="S66" s="69"/>
      <c r="T66" s="69"/>
    </row>
    <row r="67" spans="1:20" x14ac:dyDescent="0.25">
      <c r="A67" s="61"/>
      <c r="B67" s="61"/>
      <c r="C67" s="61"/>
      <c r="D67" s="61"/>
      <c r="E67" s="61"/>
      <c r="F67" s="61"/>
      <c r="L67" s="61"/>
      <c r="M67" s="61"/>
      <c r="N67" s="61"/>
      <c r="O67" s="61"/>
      <c r="P67" s="61"/>
      <c r="Q67" s="61"/>
      <c r="R67" s="61"/>
      <c r="S67" s="61"/>
      <c r="T67" s="61"/>
    </row>
    <row r="68" spans="1:20" ht="50.25" customHeight="1" x14ac:dyDescent="0.25">
      <c r="A68" s="61"/>
      <c r="B68" s="467"/>
      <c r="C68" s="467"/>
      <c r="D68" s="467"/>
      <c r="E68" s="467"/>
      <c r="F68" s="467"/>
      <c r="G68" s="467"/>
      <c r="H68" s="467"/>
      <c r="I68" s="467"/>
      <c r="J68" s="66"/>
      <c r="K68" s="66"/>
      <c r="L68" s="61"/>
      <c r="M68" s="61"/>
      <c r="N68" s="61"/>
      <c r="O68" s="61"/>
      <c r="P68" s="61"/>
      <c r="Q68" s="61"/>
      <c r="R68" s="61"/>
      <c r="S68" s="61"/>
      <c r="T68" s="61"/>
    </row>
    <row r="69" spans="1:20" x14ac:dyDescent="0.25">
      <c r="A69" s="61"/>
      <c r="B69" s="61"/>
      <c r="C69" s="61"/>
      <c r="D69" s="61"/>
      <c r="E69" s="61"/>
      <c r="F69" s="61"/>
      <c r="L69" s="61"/>
      <c r="M69" s="61"/>
      <c r="N69" s="61"/>
      <c r="O69" s="61"/>
      <c r="P69" s="61"/>
      <c r="Q69" s="61"/>
      <c r="R69" s="61"/>
      <c r="S69" s="61"/>
      <c r="T69" s="61"/>
    </row>
    <row r="70" spans="1:20" ht="36.75" customHeight="1" x14ac:dyDescent="0.25">
      <c r="A70" s="61"/>
      <c r="B70" s="466"/>
      <c r="C70" s="466"/>
      <c r="D70" s="466"/>
      <c r="E70" s="466"/>
      <c r="F70" s="466"/>
      <c r="G70" s="466"/>
      <c r="H70" s="466"/>
      <c r="I70" s="466"/>
      <c r="J70" s="65"/>
      <c r="K70" s="65"/>
      <c r="L70" s="61"/>
      <c r="M70" s="61"/>
      <c r="N70" s="61"/>
      <c r="O70" s="61"/>
      <c r="P70" s="61"/>
      <c r="Q70" s="61"/>
      <c r="R70" s="61"/>
      <c r="S70" s="61"/>
      <c r="T70" s="61"/>
    </row>
    <row r="71" spans="1:20" x14ac:dyDescent="0.25">
      <c r="A71" s="61"/>
      <c r="B71" s="68"/>
      <c r="C71" s="68"/>
      <c r="D71" s="68"/>
      <c r="E71" s="68"/>
      <c r="F71" s="68"/>
      <c r="L71" s="61"/>
      <c r="M71" s="61"/>
      <c r="N71" s="67"/>
      <c r="O71" s="61"/>
      <c r="P71" s="61"/>
      <c r="Q71" s="61"/>
      <c r="R71" s="61"/>
      <c r="S71" s="61"/>
      <c r="T71" s="61"/>
    </row>
    <row r="72" spans="1:20" ht="51" customHeight="1" x14ac:dyDescent="0.25">
      <c r="A72" s="61"/>
      <c r="B72" s="466"/>
      <c r="C72" s="466"/>
      <c r="D72" s="466"/>
      <c r="E72" s="466"/>
      <c r="F72" s="466"/>
      <c r="G72" s="466"/>
      <c r="H72" s="466"/>
      <c r="I72" s="466"/>
      <c r="J72" s="65"/>
      <c r="K72" s="65"/>
      <c r="L72" s="61"/>
      <c r="M72" s="61"/>
      <c r="N72" s="67"/>
      <c r="O72" s="61"/>
      <c r="P72" s="61"/>
      <c r="Q72" s="61"/>
      <c r="R72" s="61"/>
      <c r="S72" s="61"/>
      <c r="T72" s="61"/>
    </row>
    <row r="73" spans="1:20" ht="32.25" customHeight="1" x14ac:dyDescent="0.25">
      <c r="A73" s="61"/>
      <c r="B73" s="467"/>
      <c r="C73" s="467"/>
      <c r="D73" s="467"/>
      <c r="E73" s="467"/>
      <c r="F73" s="467"/>
      <c r="G73" s="467"/>
      <c r="H73" s="467"/>
      <c r="I73" s="467"/>
      <c r="J73" s="66"/>
      <c r="K73" s="66"/>
      <c r="L73" s="61"/>
      <c r="M73" s="61"/>
      <c r="N73" s="61"/>
      <c r="O73" s="61"/>
      <c r="P73" s="61"/>
      <c r="Q73" s="61"/>
      <c r="R73" s="61"/>
      <c r="S73" s="61"/>
      <c r="T73" s="61"/>
    </row>
    <row r="74" spans="1:20" ht="51.75" customHeight="1" x14ac:dyDescent="0.25">
      <c r="A74" s="61"/>
      <c r="B74" s="466"/>
      <c r="C74" s="466"/>
      <c r="D74" s="466"/>
      <c r="E74" s="466"/>
      <c r="F74" s="466"/>
      <c r="G74" s="466"/>
      <c r="H74" s="466"/>
      <c r="I74" s="466"/>
      <c r="J74" s="65"/>
      <c r="K74" s="65"/>
      <c r="L74" s="61"/>
      <c r="M74" s="61"/>
      <c r="N74" s="61"/>
      <c r="O74" s="61"/>
      <c r="P74" s="61"/>
      <c r="Q74" s="61"/>
      <c r="R74" s="61"/>
      <c r="S74" s="61"/>
      <c r="T74" s="61"/>
    </row>
    <row r="75" spans="1:20" ht="21.75" customHeight="1" x14ac:dyDescent="0.25">
      <c r="A75" s="61"/>
      <c r="B75" s="464"/>
      <c r="C75" s="464"/>
      <c r="D75" s="464"/>
      <c r="E75" s="464"/>
      <c r="F75" s="464"/>
      <c r="G75" s="464"/>
      <c r="H75" s="464"/>
      <c r="I75" s="464"/>
      <c r="J75" s="64"/>
      <c r="K75" s="64"/>
      <c r="L75" s="63"/>
      <c r="M75" s="63"/>
      <c r="N75" s="61"/>
      <c r="O75" s="61"/>
      <c r="P75" s="61"/>
      <c r="Q75" s="61"/>
      <c r="R75" s="61"/>
      <c r="S75" s="61"/>
      <c r="T75" s="61"/>
    </row>
    <row r="76" spans="1:20" ht="23.25" customHeight="1" x14ac:dyDescent="0.25">
      <c r="A76" s="61"/>
      <c r="B76" s="63"/>
      <c r="C76" s="63"/>
      <c r="D76" s="63"/>
      <c r="E76" s="63"/>
      <c r="F76" s="63"/>
      <c r="L76" s="61"/>
      <c r="M76" s="61"/>
      <c r="N76" s="61"/>
      <c r="O76" s="61"/>
      <c r="P76" s="61"/>
      <c r="Q76" s="61"/>
      <c r="R76" s="61"/>
      <c r="S76" s="61"/>
      <c r="T76" s="61"/>
    </row>
    <row r="77" spans="1:20" ht="18.75" customHeight="1" x14ac:dyDescent="0.25">
      <c r="A77" s="61"/>
      <c r="B77" s="465"/>
      <c r="C77" s="465"/>
      <c r="D77" s="465"/>
      <c r="E77" s="465"/>
      <c r="F77" s="465"/>
      <c r="G77" s="465"/>
      <c r="H77" s="465"/>
      <c r="I77" s="465"/>
      <c r="J77" s="62"/>
      <c r="K77" s="62"/>
      <c r="L77" s="61"/>
      <c r="M77" s="61"/>
      <c r="N77" s="61"/>
      <c r="O77" s="61"/>
      <c r="P77" s="61"/>
      <c r="Q77" s="61"/>
      <c r="R77" s="61"/>
      <c r="S77" s="61"/>
      <c r="T77" s="61"/>
    </row>
    <row r="78" spans="1:20" x14ac:dyDescent="0.25">
      <c r="A78" s="61"/>
      <c r="B78" s="61"/>
      <c r="C78" s="61"/>
      <c r="D78" s="61"/>
      <c r="E78" s="61"/>
      <c r="F78" s="61"/>
      <c r="L78" s="61"/>
      <c r="M78" s="61"/>
      <c r="N78" s="61"/>
      <c r="O78" s="61"/>
      <c r="P78" s="61"/>
      <c r="Q78" s="61"/>
      <c r="R78" s="61"/>
      <c r="S78" s="61"/>
      <c r="T78" s="61"/>
    </row>
    <row r="79" spans="1:20" x14ac:dyDescent="0.25">
      <c r="A79" s="61"/>
      <c r="B79" s="61"/>
      <c r="C79" s="61"/>
      <c r="D79" s="61"/>
      <c r="E79" s="61"/>
      <c r="F79" s="61"/>
      <c r="L79" s="61"/>
      <c r="M79" s="61"/>
      <c r="N79" s="61"/>
      <c r="O79" s="61"/>
      <c r="P79" s="61"/>
      <c r="Q79" s="61"/>
      <c r="R79" s="61"/>
      <c r="S79" s="61"/>
      <c r="T79" s="61"/>
    </row>
    <row r="80" spans="1:20" x14ac:dyDescent="0.25">
      <c r="G80" s="60"/>
      <c r="H80" s="60"/>
      <c r="I80" s="60"/>
      <c r="J80" s="60"/>
      <c r="K80" s="60"/>
    </row>
    <row r="81" s="60" customFormat="1" x14ac:dyDescent="0.25"/>
    <row r="82" s="60" customFormat="1" x14ac:dyDescent="0.25"/>
    <row r="83" s="60" customFormat="1" x14ac:dyDescent="0.25"/>
    <row r="84" s="60" customFormat="1" x14ac:dyDescent="0.25"/>
    <row r="85" s="60" customFormat="1" x14ac:dyDescent="0.25"/>
    <row r="86" s="60" customFormat="1" x14ac:dyDescent="0.25"/>
    <row r="87" s="60" customFormat="1" x14ac:dyDescent="0.25"/>
    <row r="88" s="60" customFormat="1" x14ac:dyDescent="0.25"/>
    <row r="89" s="60" customFormat="1" x14ac:dyDescent="0.25"/>
    <row r="90" s="60" customFormat="1" x14ac:dyDescent="0.25"/>
    <row r="91" s="60" customFormat="1" x14ac:dyDescent="0.25"/>
    <row r="92" s="60" customFormat="1" x14ac:dyDescent="0.25"/>
  </sheetData>
  <mergeCells count="36">
    <mergeCell ref="R21:S21"/>
    <mergeCell ref="B75:I75"/>
    <mergeCell ref="B77:I77"/>
    <mergeCell ref="B66:I66"/>
    <mergeCell ref="B68:I68"/>
    <mergeCell ref="B70:I70"/>
    <mergeCell ref="B72:I72"/>
    <mergeCell ref="B73:I73"/>
    <mergeCell ref="B74:I7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P14:R14"/>
    <mergeCell ref="S14:U14"/>
    <mergeCell ref="A14:C14"/>
    <mergeCell ref="D14:O14"/>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3.2 паспорт Техсостояние ЛЭП</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Схема</vt:lpstr>
      <vt:lpstr>'9. ЛСР'!Print_Area</vt:lpstr>
      <vt:lpstr>'9. ЛСР'!Print_Titles</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'2. паспорт  ТП'!Область_печати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Петрожицкая Анна Юрьевна</cp:lastModifiedBy>
  <cp:lastPrinted>2018-02-28T11:08:02Z</cp:lastPrinted>
  <dcterms:created xsi:type="dcterms:W3CDTF">2015-08-16T15:31:05Z</dcterms:created>
  <dcterms:modified xsi:type="dcterms:W3CDTF">2023-02-14T06:35:25Z</dcterms:modified>
</cp:coreProperties>
</file>